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lopez\Desktop\"/>
    </mc:Choice>
  </mc:AlternateContent>
  <xr:revisionPtr revIDLastSave="0" documentId="8_{9AC6F446-2131-4670-B26C-C498DF6DF28A}" xr6:coauthVersionLast="47" xr6:coauthVersionMax="47" xr10:uidLastSave="{00000000-0000-0000-0000-000000000000}"/>
  <bookViews>
    <workbookView xWindow="-120" yWindow="-120" windowWidth="27630" windowHeight="16440" tabRatio="768" activeTab="1" xr2:uid="{00000000-000D-0000-FFFF-FFFF00000000}"/>
  </bookViews>
  <sheets>
    <sheet name="Instructions" sheetId="4" r:id="rId1"/>
    <sheet name="Cover Page" sheetId="2" r:id="rId2"/>
    <sheet name="Quantity Summary" sheetId="3" r:id="rId3"/>
    <sheet name="Additive Change Order Summary" sheetId="5" r:id="rId4"/>
    <sheet name="Deductive Change Order Summary" sheetId="6" r:id="rId5"/>
  </sheets>
  <definedNames>
    <definedName name="chief">'Cover Page'!$B$80:$C$111</definedName>
    <definedName name="ld">'Cover Page'!$K$62:$Q$69</definedName>
    <definedName name="_xlnm.Print_Area" localSheetId="3">'Additive Change Order Summary'!$A$1:$J$60</definedName>
    <definedName name="_xlnm.Print_Area" localSheetId="1">'Cover Page'!$A$1:$Q$70</definedName>
    <definedName name="_xlnm.Print_Area" localSheetId="4">'Deductive Change Order Summary'!$A$1:$J$60</definedName>
    <definedName name="_xlnm.Print_Area" localSheetId="0">Instructions!$A$1:$M$46</definedName>
    <definedName name="_xlnm.Print_Area" localSheetId="2">'Quantity Summary'!$A$1:$O$210</definedName>
    <definedName name="_xlnm.Print_Titles" localSheetId="3">'Additive Change Order Summary'!$1:$9</definedName>
    <definedName name="_xlnm.Print_Titles" localSheetId="4">'Deductive Change Order Summary'!$1:$9</definedName>
    <definedName name="_xlnm.Print_Titles" localSheetId="2">'Quantity Summary'!$1:$9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2" l="1"/>
  <c r="F70" i="3" l="1"/>
  <c r="O70" i="3" s="1"/>
  <c r="F71" i="3"/>
  <c r="O71" i="3" s="1"/>
  <c r="F72" i="3"/>
  <c r="O72" i="3" s="1"/>
  <c r="F73" i="3"/>
  <c r="O73" i="3" s="1"/>
  <c r="F74" i="3"/>
  <c r="O74" i="3" s="1"/>
  <c r="F75" i="3"/>
  <c r="O75" i="3" s="1"/>
  <c r="F76" i="3"/>
  <c r="O76" i="3" s="1"/>
  <c r="F77" i="3"/>
  <c r="O77" i="3" s="1"/>
  <c r="F78" i="3"/>
  <c r="O78" i="3" s="1"/>
  <c r="F79" i="3"/>
  <c r="O79" i="3" s="1"/>
  <c r="F80" i="3"/>
  <c r="O80" i="3" s="1"/>
  <c r="F81" i="3"/>
  <c r="O81" i="3" s="1"/>
  <c r="F82" i="3"/>
  <c r="O82" i="3" s="1"/>
  <c r="F83" i="3"/>
  <c r="O83" i="3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05" i="3"/>
  <c r="O105" i="3" s="1"/>
  <c r="F106" i="3"/>
  <c r="O106" i="3" s="1"/>
  <c r="F107" i="3"/>
  <c r="O107" i="3" s="1"/>
  <c r="F108" i="3"/>
  <c r="O108" i="3" s="1"/>
  <c r="F109" i="3"/>
  <c r="O109" i="3" s="1"/>
  <c r="F110" i="3"/>
  <c r="O110" i="3" s="1"/>
  <c r="F111" i="3"/>
  <c r="O111" i="3" s="1"/>
  <c r="F112" i="3"/>
  <c r="O112" i="3" s="1"/>
  <c r="F113" i="3"/>
  <c r="O113" i="3" s="1"/>
  <c r="F114" i="3"/>
  <c r="O114" i="3" s="1"/>
  <c r="F115" i="3"/>
  <c r="O115" i="3" s="1"/>
  <c r="F116" i="3"/>
  <c r="O116" i="3" s="1"/>
  <c r="F117" i="3"/>
  <c r="O117" i="3" s="1"/>
  <c r="F118" i="3"/>
  <c r="O118" i="3" s="1"/>
  <c r="F119" i="3"/>
  <c r="O119" i="3" s="1"/>
  <c r="F120" i="3"/>
  <c r="O120" i="3" s="1"/>
  <c r="F121" i="3"/>
  <c r="O121" i="3" s="1"/>
  <c r="F122" i="3"/>
  <c r="O122" i="3" s="1"/>
  <c r="F123" i="3"/>
  <c r="O123" i="3" s="1"/>
  <c r="F124" i="3"/>
  <c r="O124" i="3" s="1"/>
  <c r="F125" i="3"/>
  <c r="O125" i="3" s="1"/>
  <c r="F126" i="3"/>
  <c r="O126" i="3" s="1"/>
  <c r="F127" i="3"/>
  <c r="O127" i="3" s="1"/>
  <c r="F128" i="3"/>
  <c r="O128" i="3" s="1"/>
  <c r="F129" i="3"/>
  <c r="O129" i="3" s="1"/>
  <c r="F130" i="3"/>
  <c r="O130" i="3" s="1"/>
  <c r="F131" i="3"/>
  <c r="O131" i="3" s="1"/>
  <c r="F132" i="3"/>
  <c r="O132" i="3" s="1"/>
  <c r="F133" i="3"/>
  <c r="O133" i="3" s="1"/>
  <c r="F134" i="3"/>
  <c r="O134" i="3" s="1"/>
  <c r="F135" i="3"/>
  <c r="O135" i="3" s="1"/>
  <c r="F136" i="3"/>
  <c r="O136" i="3" s="1"/>
  <c r="F137" i="3"/>
  <c r="O137" i="3" s="1"/>
  <c r="F138" i="3"/>
  <c r="O138" i="3" s="1"/>
  <c r="F139" i="3"/>
  <c r="O139" i="3" s="1"/>
  <c r="F140" i="3"/>
  <c r="O140" i="3" s="1"/>
  <c r="F141" i="3"/>
  <c r="O141" i="3" s="1"/>
  <c r="F142" i="3"/>
  <c r="O142" i="3" s="1"/>
  <c r="F143" i="3"/>
  <c r="O143" i="3" s="1"/>
  <c r="F144" i="3"/>
  <c r="O144" i="3" s="1"/>
  <c r="F145" i="3"/>
  <c r="O145" i="3" s="1"/>
  <c r="F146" i="3"/>
  <c r="O146" i="3" s="1"/>
  <c r="F147" i="3"/>
  <c r="O147" i="3" s="1"/>
  <c r="F148" i="3"/>
  <c r="O148" i="3" s="1"/>
  <c r="F149" i="3"/>
  <c r="O149" i="3" s="1"/>
  <c r="F150" i="3"/>
  <c r="O150" i="3" s="1"/>
  <c r="F151" i="3"/>
  <c r="O151" i="3" s="1"/>
  <c r="F152" i="3"/>
  <c r="O152" i="3" s="1"/>
  <c r="F153" i="3"/>
  <c r="O153" i="3" s="1"/>
  <c r="F154" i="3"/>
  <c r="O154" i="3" s="1"/>
  <c r="F155" i="3"/>
  <c r="O155" i="3" s="1"/>
  <c r="F156" i="3"/>
  <c r="O156" i="3" s="1"/>
  <c r="F157" i="3"/>
  <c r="O157" i="3" s="1"/>
  <c r="F158" i="3"/>
  <c r="O158" i="3" s="1"/>
  <c r="F159" i="3"/>
  <c r="O159" i="3" s="1"/>
  <c r="F160" i="3"/>
  <c r="O160" i="3" s="1"/>
  <c r="F161" i="3"/>
  <c r="O161" i="3" s="1"/>
  <c r="F162" i="3"/>
  <c r="O162" i="3" s="1"/>
  <c r="F163" i="3"/>
  <c r="O163" i="3" s="1"/>
  <c r="F164" i="3"/>
  <c r="O164" i="3" s="1"/>
  <c r="F165" i="3"/>
  <c r="O165" i="3" s="1"/>
  <c r="F166" i="3"/>
  <c r="O166" i="3" s="1"/>
  <c r="F167" i="3"/>
  <c r="O167" i="3" s="1"/>
  <c r="F168" i="3"/>
  <c r="O168" i="3" s="1"/>
  <c r="F169" i="3"/>
  <c r="O169" i="3" s="1"/>
  <c r="F170" i="3"/>
  <c r="O170" i="3" s="1"/>
  <c r="F171" i="3"/>
  <c r="O171" i="3" s="1"/>
  <c r="F172" i="3"/>
  <c r="O172" i="3" s="1"/>
  <c r="F173" i="3"/>
  <c r="O173" i="3" s="1"/>
  <c r="F174" i="3"/>
  <c r="O174" i="3" s="1"/>
  <c r="F175" i="3"/>
  <c r="O175" i="3" s="1"/>
  <c r="F176" i="3"/>
  <c r="O176" i="3" s="1"/>
  <c r="F177" i="3"/>
  <c r="O177" i="3" s="1"/>
  <c r="F178" i="3"/>
  <c r="O178" i="3" s="1"/>
  <c r="F179" i="3"/>
  <c r="O179" i="3" s="1"/>
  <c r="F180" i="3"/>
  <c r="O180" i="3" s="1"/>
  <c r="F181" i="3"/>
  <c r="O181" i="3" s="1"/>
  <c r="F182" i="3"/>
  <c r="O182" i="3" s="1"/>
  <c r="F183" i="3"/>
  <c r="O183" i="3" s="1"/>
  <c r="F184" i="3"/>
  <c r="O184" i="3" s="1"/>
  <c r="F185" i="3"/>
  <c r="O185" i="3" s="1"/>
  <c r="F186" i="3"/>
  <c r="O186" i="3" s="1"/>
  <c r="F187" i="3"/>
  <c r="O187" i="3" s="1"/>
  <c r="F188" i="3"/>
  <c r="O188" i="3" s="1"/>
  <c r="F189" i="3"/>
  <c r="O189" i="3" s="1"/>
  <c r="F190" i="3"/>
  <c r="O190" i="3" s="1"/>
  <c r="F191" i="3"/>
  <c r="O191" i="3" s="1"/>
  <c r="F192" i="3"/>
  <c r="O192" i="3" s="1"/>
  <c r="F193" i="3"/>
  <c r="O193" i="3" s="1"/>
  <c r="F194" i="3"/>
  <c r="O194" i="3" s="1"/>
  <c r="F195" i="3"/>
  <c r="O195" i="3" s="1"/>
  <c r="F196" i="3"/>
  <c r="O196" i="3" s="1"/>
  <c r="F197" i="3"/>
  <c r="O197" i="3" s="1"/>
  <c r="F198" i="3"/>
  <c r="O198" i="3" s="1"/>
  <c r="F199" i="3"/>
  <c r="O199" i="3" s="1"/>
  <c r="F200" i="3"/>
  <c r="O200" i="3" s="1"/>
  <c r="F201" i="3"/>
  <c r="O201" i="3" s="1"/>
  <c r="F202" i="3"/>
  <c r="O202" i="3" s="1"/>
  <c r="F203" i="3"/>
  <c r="O203" i="3" s="1"/>
  <c r="F204" i="3"/>
  <c r="O204" i="3" s="1"/>
  <c r="F205" i="3"/>
  <c r="O205" i="3" s="1"/>
  <c r="F206" i="3"/>
  <c r="O206" i="3" s="1"/>
  <c r="F207" i="3"/>
  <c r="O207" i="3" s="1"/>
  <c r="F208" i="3"/>
  <c r="O208" i="3" s="1"/>
  <c r="F209" i="3"/>
  <c r="O209" i="3" s="1"/>
  <c r="G11" i="3"/>
  <c r="H11" i="3" s="1"/>
  <c r="G12" i="3"/>
  <c r="J12" i="3" s="1"/>
  <c r="G13" i="3"/>
  <c r="H13" i="3" s="1"/>
  <c r="G14" i="3"/>
  <c r="H14" i="3" s="1"/>
  <c r="G15" i="3"/>
  <c r="H15" i="3" s="1"/>
  <c r="G16" i="3"/>
  <c r="H16" i="3" s="1"/>
  <c r="G17" i="3"/>
  <c r="J17" i="3" s="1"/>
  <c r="G18" i="3"/>
  <c r="J18" i="3" s="1"/>
  <c r="G19" i="3"/>
  <c r="J19" i="3" s="1"/>
  <c r="G20" i="3"/>
  <c r="J20" i="3" s="1"/>
  <c r="G21" i="3"/>
  <c r="H21" i="3" s="1"/>
  <c r="G22" i="3"/>
  <c r="H22" i="3" s="1"/>
  <c r="G23" i="3"/>
  <c r="J23" i="3" s="1"/>
  <c r="G24" i="3"/>
  <c r="J24" i="3" s="1"/>
  <c r="G25" i="3"/>
  <c r="J25" i="3" s="1"/>
  <c r="G26" i="3"/>
  <c r="J26" i="3" s="1"/>
  <c r="G27" i="3"/>
  <c r="H27" i="3" s="1"/>
  <c r="G28" i="3"/>
  <c r="J28" i="3" s="1"/>
  <c r="G29" i="3"/>
  <c r="H29" i="3" s="1"/>
  <c r="G30" i="3"/>
  <c r="H30" i="3" s="1"/>
  <c r="G31" i="3"/>
  <c r="H31" i="3" s="1"/>
  <c r="G32" i="3"/>
  <c r="J32" i="3" s="1"/>
  <c r="G33" i="3"/>
  <c r="J33" i="3" s="1"/>
  <c r="G34" i="3"/>
  <c r="J34" i="3" s="1"/>
  <c r="G35" i="3"/>
  <c r="H35" i="3" s="1"/>
  <c r="G36" i="3"/>
  <c r="J36" i="3" s="1"/>
  <c r="G37" i="3"/>
  <c r="H37" i="3" s="1"/>
  <c r="G38" i="3"/>
  <c r="J38" i="3" s="1"/>
  <c r="G39" i="3"/>
  <c r="G40" i="3"/>
  <c r="H40" i="3" s="1"/>
  <c r="G41" i="3"/>
  <c r="J41" i="3" s="1"/>
  <c r="G42" i="3"/>
  <c r="J42" i="3" s="1"/>
  <c r="G43" i="3"/>
  <c r="H43" i="3" s="1"/>
  <c r="G44" i="3"/>
  <c r="J44" i="3" s="1"/>
  <c r="G45" i="3"/>
  <c r="H45" i="3" s="1"/>
  <c r="G46" i="3"/>
  <c r="H46" i="3" s="1"/>
  <c r="G47" i="3"/>
  <c r="H47" i="3" s="1"/>
  <c r="G48" i="3"/>
  <c r="H48" i="3" s="1"/>
  <c r="G49" i="3"/>
  <c r="J49" i="3" s="1"/>
  <c r="G50" i="3"/>
  <c r="J50" i="3" s="1"/>
  <c r="G51" i="3"/>
  <c r="J51" i="3" s="1"/>
  <c r="G52" i="3"/>
  <c r="J52" i="3" s="1"/>
  <c r="G53" i="3"/>
  <c r="J53" i="3" s="1"/>
  <c r="G54" i="3"/>
  <c r="J54" i="3" s="1"/>
  <c r="G55" i="3"/>
  <c r="J55" i="3" s="1"/>
  <c r="G56" i="3"/>
  <c r="H56" i="3" s="1"/>
  <c r="G57" i="3"/>
  <c r="J57" i="3" s="1"/>
  <c r="G58" i="3"/>
  <c r="J58" i="3" s="1"/>
  <c r="G59" i="3"/>
  <c r="J59" i="3" s="1"/>
  <c r="G60" i="3"/>
  <c r="H60" i="3" s="1"/>
  <c r="G61" i="3"/>
  <c r="H61" i="3" s="1"/>
  <c r="G62" i="3"/>
  <c r="J62" i="3" s="1"/>
  <c r="G63" i="3"/>
  <c r="H63" i="3" s="1"/>
  <c r="G64" i="3"/>
  <c r="H64" i="3" s="1"/>
  <c r="G65" i="3"/>
  <c r="J65" i="3" s="1"/>
  <c r="G66" i="3"/>
  <c r="G67" i="3"/>
  <c r="H67" i="3" s="1"/>
  <c r="G68" i="3"/>
  <c r="H68" i="3" s="1"/>
  <c r="G69" i="3"/>
  <c r="H69" i="3" s="1"/>
  <c r="G70" i="3"/>
  <c r="J70" i="3" s="1"/>
  <c r="G71" i="3"/>
  <c r="J71" i="3" s="1"/>
  <c r="G72" i="3"/>
  <c r="J72" i="3" s="1"/>
  <c r="G73" i="3"/>
  <c r="H73" i="3" s="1"/>
  <c r="G74" i="3"/>
  <c r="J74" i="3" s="1"/>
  <c r="G75" i="3"/>
  <c r="J75" i="3" s="1"/>
  <c r="G76" i="3"/>
  <c r="H76" i="3" s="1"/>
  <c r="G77" i="3"/>
  <c r="H77" i="3" s="1"/>
  <c r="G78" i="3"/>
  <c r="J78" i="3" s="1"/>
  <c r="G79" i="3"/>
  <c r="H79" i="3" s="1"/>
  <c r="G80" i="3"/>
  <c r="J80" i="3" s="1"/>
  <c r="G81" i="3"/>
  <c r="H81" i="3" s="1"/>
  <c r="G82" i="3"/>
  <c r="J82" i="3" s="1"/>
  <c r="G83" i="3"/>
  <c r="J83" i="3" s="1"/>
  <c r="G84" i="3"/>
  <c r="H84" i="3" s="1"/>
  <c r="G85" i="3"/>
  <c r="J85" i="3" s="1"/>
  <c r="G86" i="3"/>
  <c r="H86" i="3" s="1"/>
  <c r="G87" i="3"/>
  <c r="H87" i="3" s="1"/>
  <c r="G88" i="3"/>
  <c r="J88" i="3" s="1"/>
  <c r="G89" i="3"/>
  <c r="H89" i="3" s="1"/>
  <c r="G90" i="3"/>
  <c r="J90" i="3" s="1"/>
  <c r="G91" i="3"/>
  <c r="H91" i="3" s="1"/>
  <c r="G92" i="3"/>
  <c r="H92" i="3" s="1"/>
  <c r="G93" i="3"/>
  <c r="H93" i="3" s="1"/>
  <c r="G94" i="3"/>
  <c r="J94" i="3" s="1"/>
  <c r="G95" i="3"/>
  <c r="H95" i="3" s="1"/>
  <c r="G96" i="3"/>
  <c r="J96" i="3" s="1"/>
  <c r="G97" i="3"/>
  <c r="H97" i="3" s="1"/>
  <c r="G98" i="3"/>
  <c r="J98" i="3" s="1"/>
  <c r="G99" i="3"/>
  <c r="J99" i="3" s="1"/>
  <c r="G100" i="3"/>
  <c r="H100" i="3" s="1"/>
  <c r="G101" i="3"/>
  <c r="H101" i="3" s="1"/>
  <c r="G102" i="3"/>
  <c r="J102" i="3" s="1"/>
  <c r="G103" i="3"/>
  <c r="H103" i="3" s="1"/>
  <c r="G104" i="3"/>
  <c r="J104" i="3" s="1"/>
  <c r="G105" i="3"/>
  <c r="H105" i="3" s="1"/>
  <c r="G106" i="3"/>
  <c r="J106" i="3" s="1"/>
  <c r="G107" i="3"/>
  <c r="J107" i="3" s="1"/>
  <c r="G108" i="3"/>
  <c r="H108" i="3" s="1"/>
  <c r="G109" i="3"/>
  <c r="H109" i="3" s="1"/>
  <c r="G110" i="3"/>
  <c r="J110" i="3" s="1"/>
  <c r="G111" i="3"/>
  <c r="H111" i="3" s="1"/>
  <c r="G112" i="3"/>
  <c r="J112" i="3" s="1"/>
  <c r="G113" i="3"/>
  <c r="H113" i="3" s="1"/>
  <c r="G114" i="3"/>
  <c r="J114" i="3" s="1"/>
  <c r="G115" i="3"/>
  <c r="H115" i="3" s="1"/>
  <c r="G116" i="3"/>
  <c r="H116" i="3" s="1"/>
  <c r="G117" i="3"/>
  <c r="J117" i="3" s="1"/>
  <c r="G118" i="3"/>
  <c r="J118" i="3" s="1"/>
  <c r="G119" i="3"/>
  <c r="H119" i="3" s="1"/>
  <c r="G120" i="3"/>
  <c r="J120" i="3" s="1"/>
  <c r="G121" i="3"/>
  <c r="H121" i="3" s="1"/>
  <c r="G122" i="3"/>
  <c r="J122" i="3" s="1"/>
  <c r="G123" i="3"/>
  <c r="H123" i="3" s="1"/>
  <c r="G124" i="3"/>
  <c r="H124" i="3" s="1"/>
  <c r="G125" i="3"/>
  <c r="H125" i="3" s="1"/>
  <c r="G126" i="3"/>
  <c r="J126" i="3" s="1"/>
  <c r="G127" i="3"/>
  <c r="H127" i="3" s="1"/>
  <c r="G128" i="3"/>
  <c r="J128" i="3" s="1"/>
  <c r="G129" i="3"/>
  <c r="H129" i="3" s="1"/>
  <c r="G130" i="3"/>
  <c r="J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J136" i="3" s="1"/>
  <c r="G137" i="3"/>
  <c r="H137" i="3" s="1"/>
  <c r="G138" i="3"/>
  <c r="J138" i="3" s="1"/>
  <c r="G139" i="3"/>
  <c r="J139" i="3" s="1"/>
  <c r="G140" i="3"/>
  <c r="H140" i="3" s="1"/>
  <c r="G141" i="3"/>
  <c r="G142" i="3"/>
  <c r="J142" i="3" s="1"/>
  <c r="G143" i="3"/>
  <c r="H143" i="3" s="1"/>
  <c r="G144" i="3"/>
  <c r="J144" i="3" s="1"/>
  <c r="G145" i="3"/>
  <c r="H145" i="3" s="1"/>
  <c r="G146" i="3"/>
  <c r="J146" i="3" s="1"/>
  <c r="G147" i="3"/>
  <c r="J147" i="3" s="1"/>
  <c r="G148" i="3"/>
  <c r="H148" i="3" s="1"/>
  <c r="G149" i="3"/>
  <c r="J149" i="3" s="1"/>
  <c r="G150" i="3"/>
  <c r="J150" i="3" s="1"/>
  <c r="G151" i="3"/>
  <c r="H151" i="3" s="1"/>
  <c r="G152" i="3"/>
  <c r="J152" i="3" s="1"/>
  <c r="G153" i="3"/>
  <c r="H153" i="3" s="1"/>
  <c r="G154" i="3"/>
  <c r="J154" i="3" s="1"/>
  <c r="G155" i="3"/>
  <c r="H155" i="3" s="1"/>
  <c r="G156" i="3"/>
  <c r="H156" i="3" s="1"/>
  <c r="G157" i="3"/>
  <c r="H157" i="3" s="1"/>
  <c r="G158" i="3"/>
  <c r="J158" i="3" s="1"/>
  <c r="G159" i="3"/>
  <c r="H159" i="3" s="1"/>
  <c r="G160" i="3"/>
  <c r="J160" i="3" s="1"/>
  <c r="G161" i="3"/>
  <c r="H161" i="3" s="1"/>
  <c r="G162" i="3"/>
  <c r="J162" i="3" s="1"/>
  <c r="G163" i="3"/>
  <c r="J163" i="3" s="1"/>
  <c r="G164" i="3"/>
  <c r="H164" i="3" s="1"/>
  <c r="G165" i="3"/>
  <c r="H165" i="3" s="1"/>
  <c r="G166" i="3"/>
  <c r="J166" i="3" s="1"/>
  <c r="G167" i="3"/>
  <c r="H167" i="3" s="1"/>
  <c r="G168" i="3"/>
  <c r="J168" i="3" s="1"/>
  <c r="G169" i="3"/>
  <c r="H169" i="3" s="1"/>
  <c r="G170" i="3"/>
  <c r="J170" i="3" s="1"/>
  <c r="G171" i="3"/>
  <c r="J171" i="3" s="1"/>
  <c r="G172" i="3"/>
  <c r="H172" i="3" s="1"/>
  <c r="G173" i="3"/>
  <c r="J173" i="3" s="1"/>
  <c r="G174" i="3"/>
  <c r="H174" i="3" s="1"/>
  <c r="G175" i="3"/>
  <c r="H175" i="3" s="1"/>
  <c r="G176" i="3"/>
  <c r="J176" i="3" s="1"/>
  <c r="G177" i="3"/>
  <c r="H177" i="3" s="1"/>
  <c r="G178" i="3"/>
  <c r="J178" i="3" s="1"/>
  <c r="G179" i="3"/>
  <c r="H179" i="3" s="1"/>
  <c r="G180" i="3"/>
  <c r="H180" i="3" s="1"/>
  <c r="G181" i="3"/>
  <c r="J181" i="3" s="1"/>
  <c r="G182" i="3"/>
  <c r="J182" i="3" s="1"/>
  <c r="G183" i="3"/>
  <c r="H183" i="3" s="1"/>
  <c r="G184" i="3"/>
  <c r="J184" i="3" s="1"/>
  <c r="G185" i="3"/>
  <c r="H185" i="3" s="1"/>
  <c r="G186" i="3"/>
  <c r="J186" i="3" s="1"/>
  <c r="G187" i="3"/>
  <c r="H187" i="3" s="1"/>
  <c r="G188" i="3"/>
  <c r="H188" i="3" s="1"/>
  <c r="G189" i="3"/>
  <c r="H189" i="3" s="1"/>
  <c r="G190" i="3"/>
  <c r="H190" i="3" s="1"/>
  <c r="G191" i="3"/>
  <c r="H191" i="3" s="1"/>
  <c r="G192" i="3"/>
  <c r="J192" i="3" s="1"/>
  <c r="G193" i="3"/>
  <c r="H193" i="3" s="1"/>
  <c r="G194" i="3"/>
  <c r="J194" i="3" s="1"/>
  <c r="G195" i="3"/>
  <c r="H195" i="3" s="1"/>
  <c r="G196" i="3"/>
  <c r="H196" i="3" s="1"/>
  <c r="G197" i="3"/>
  <c r="H197" i="3" s="1"/>
  <c r="G198" i="3"/>
  <c r="J198" i="3" s="1"/>
  <c r="G199" i="3"/>
  <c r="H199" i="3" s="1"/>
  <c r="G200" i="3"/>
  <c r="J200" i="3" s="1"/>
  <c r="G201" i="3"/>
  <c r="H201" i="3" s="1"/>
  <c r="G202" i="3"/>
  <c r="J202" i="3" s="1"/>
  <c r="G203" i="3"/>
  <c r="J203" i="3" s="1"/>
  <c r="G204" i="3"/>
  <c r="H204" i="3" s="1"/>
  <c r="G205" i="3"/>
  <c r="H205" i="3" s="1"/>
  <c r="G206" i="3"/>
  <c r="J206" i="3" s="1"/>
  <c r="G207" i="3"/>
  <c r="H207" i="3" s="1"/>
  <c r="G208" i="3"/>
  <c r="J208" i="3" s="1"/>
  <c r="G209" i="3"/>
  <c r="H209" i="3" s="1"/>
  <c r="G10" i="3"/>
  <c r="J10" i="3" s="1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I210" i="3"/>
  <c r="H62" i="3"/>
  <c r="H99" i="3"/>
  <c r="H141" i="3"/>
  <c r="H158" i="3"/>
  <c r="H163" i="3"/>
  <c r="H181" i="3"/>
  <c r="H182" i="3"/>
  <c r="H59" i="3"/>
  <c r="H19" i="3"/>
  <c r="H38" i="3"/>
  <c r="H39" i="3"/>
  <c r="H51" i="3"/>
  <c r="H53" i="3"/>
  <c r="H54" i="3"/>
  <c r="H55" i="3"/>
  <c r="H57" i="3"/>
  <c r="N10" i="3"/>
  <c r="E11" i="6"/>
  <c r="I11" i="6"/>
  <c r="F11" i="6" s="1"/>
  <c r="E12" i="6"/>
  <c r="I12" i="6"/>
  <c r="F12" i="6" s="1"/>
  <c r="E13" i="6"/>
  <c r="I13" i="6"/>
  <c r="E14" i="6"/>
  <c r="I14" i="6"/>
  <c r="F14" i="6" s="1"/>
  <c r="E15" i="6"/>
  <c r="I15" i="6"/>
  <c r="F15" i="6" s="1"/>
  <c r="E16" i="6"/>
  <c r="I16" i="6"/>
  <c r="F16" i="6" s="1"/>
  <c r="E17" i="6"/>
  <c r="I17" i="6"/>
  <c r="F17" i="6" s="1"/>
  <c r="E18" i="6"/>
  <c r="I18" i="6"/>
  <c r="F18" i="6" s="1"/>
  <c r="E19" i="6"/>
  <c r="I19" i="6"/>
  <c r="F19" i="6" s="1"/>
  <c r="E20" i="6"/>
  <c r="I20" i="6"/>
  <c r="F20" i="6" s="1"/>
  <c r="E21" i="6"/>
  <c r="J21" i="6" s="1"/>
  <c r="I21" i="6"/>
  <c r="F21" i="6" s="1"/>
  <c r="E22" i="6"/>
  <c r="I22" i="6"/>
  <c r="F22" i="6" s="1"/>
  <c r="E23" i="6"/>
  <c r="I23" i="6"/>
  <c r="F23" i="6" s="1"/>
  <c r="E24" i="6"/>
  <c r="I24" i="6"/>
  <c r="E25" i="6"/>
  <c r="I25" i="6"/>
  <c r="F25" i="6" s="1"/>
  <c r="E26" i="6"/>
  <c r="I26" i="6"/>
  <c r="F26" i="6" s="1"/>
  <c r="E27" i="6"/>
  <c r="I27" i="6"/>
  <c r="F27" i="6" s="1"/>
  <c r="E28" i="6"/>
  <c r="I28" i="6"/>
  <c r="F28" i="6" s="1"/>
  <c r="E29" i="6"/>
  <c r="I29" i="6"/>
  <c r="F29" i="6" s="1"/>
  <c r="E30" i="6"/>
  <c r="I30" i="6"/>
  <c r="F30" i="6" s="1"/>
  <c r="E31" i="6"/>
  <c r="F31" i="6"/>
  <c r="I31" i="6"/>
  <c r="E32" i="6"/>
  <c r="I32" i="6"/>
  <c r="F32" i="6" s="1"/>
  <c r="E33" i="6"/>
  <c r="I33" i="6"/>
  <c r="F33" i="6" s="1"/>
  <c r="E34" i="6"/>
  <c r="I34" i="6"/>
  <c r="F34" i="6" s="1"/>
  <c r="E35" i="6"/>
  <c r="I35" i="6"/>
  <c r="F35" i="6" s="1"/>
  <c r="E36" i="6"/>
  <c r="I36" i="6"/>
  <c r="F36" i="6" s="1"/>
  <c r="E37" i="6"/>
  <c r="I37" i="6"/>
  <c r="F37" i="6" s="1"/>
  <c r="E38" i="6"/>
  <c r="I38" i="6"/>
  <c r="F38" i="6" s="1"/>
  <c r="E39" i="6"/>
  <c r="I39" i="6"/>
  <c r="F39" i="6" s="1"/>
  <c r="E40" i="6"/>
  <c r="I40" i="6"/>
  <c r="F40" i="6" s="1"/>
  <c r="E41" i="6"/>
  <c r="I41" i="6"/>
  <c r="F41" i="6" s="1"/>
  <c r="E42" i="6"/>
  <c r="I42" i="6"/>
  <c r="F42" i="6" s="1"/>
  <c r="E43" i="6"/>
  <c r="I43" i="6"/>
  <c r="F43" i="6" s="1"/>
  <c r="E44" i="6"/>
  <c r="I44" i="6"/>
  <c r="E45" i="6"/>
  <c r="I45" i="6"/>
  <c r="F45" i="6" s="1"/>
  <c r="E46" i="6"/>
  <c r="I46" i="6"/>
  <c r="F46" i="6" s="1"/>
  <c r="E47" i="6"/>
  <c r="I47" i="6"/>
  <c r="F47" i="6" s="1"/>
  <c r="E48" i="6"/>
  <c r="I48" i="6"/>
  <c r="F48" i="6" s="1"/>
  <c r="E49" i="6"/>
  <c r="I49" i="6"/>
  <c r="F49" i="6" s="1"/>
  <c r="E50" i="6"/>
  <c r="I50" i="6"/>
  <c r="F50" i="6" s="1"/>
  <c r="E51" i="6"/>
  <c r="I51" i="6"/>
  <c r="F51" i="6" s="1"/>
  <c r="E52" i="6"/>
  <c r="I52" i="6"/>
  <c r="F52" i="6" s="1"/>
  <c r="E53" i="6"/>
  <c r="I53" i="6"/>
  <c r="F53" i="6" s="1"/>
  <c r="E54" i="6"/>
  <c r="I54" i="6"/>
  <c r="F54" i="6" s="1"/>
  <c r="E55" i="6"/>
  <c r="I55" i="6"/>
  <c r="F55" i="6" s="1"/>
  <c r="E56" i="6"/>
  <c r="I56" i="6"/>
  <c r="F56" i="6" s="1"/>
  <c r="E57" i="6"/>
  <c r="I57" i="6"/>
  <c r="F57" i="6" s="1"/>
  <c r="E58" i="6"/>
  <c r="J58" i="6" s="1"/>
  <c r="I58" i="6"/>
  <c r="F58" i="6" s="1"/>
  <c r="E59" i="6"/>
  <c r="I59" i="6"/>
  <c r="F59" i="6" s="1"/>
  <c r="E11" i="5"/>
  <c r="I11" i="5"/>
  <c r="F11" i="5" s="1"/>
  <c r="E12" i="5"/>
  <c r="I12" i="5"/>
  <c r="E13" i="5"/>
  <c r="I13" i="5"/>
  <c r="F13" i="5" s="1"/>
  <c r="E14" i="5"/>
  <c r="I14" i="5"/>
  <c r="F14" i="5" s="1"/>
  <c r="E15" i="5"/>
  <c r="J15" i="5" s="1"/>
  <c r="I15" i="5"/>
  <c r="F15" i="5" s="1"/>
  <c r="E16" i="5"/>
  <c r="I16" i="5"/>
  <c r="F16" i="5" s="1"/>
  <c r="E17" i="5"/>
  <c r="I17" i="5"/>
  <c r="F17" i="5" s="1"/>
  <c r="E18" i="5"/>
  <c r="J18" i="5" s="1"/>
  <c r="I18" i="5"/>
  <c r="F18" i="5" s="1"/>
  <c r="E19" i="5"/>
  <c r="I19" i="5"/>
  <c r="F19" i="5" s="1"/>
  <c r="E20" i="5"/>
  <c r="I20" i="5"/>
  <c r="E21" i="5"/>
  <c r="J21" i="5" s="1"/>
  <c r="I21" i="5"/>
  <c r="F21" i="5" s="1"/>
  <c r="E22" i="5"/>
  <c r="I22" i="5"/>
  <c r="F22" i="5"/>
  <c r="E23" i="5"/>
  <c r="I23" i="5"/>
  <c r="F23" i="5" s="1"/>
  <c r="E24" i="5"/>
  <c r="I24" i="5"/>
  <c r="F24" i="5" s="1"/>
  <c r="E25" i="5"/>
  <c r="I25" i="5"/>
  <c r="F25" i="5" s="1"/>
  <c r="E26" i="5"/>
  <c r="I26" i="5"/>
  <c r="F26" i="5" s="1"/>
  <c r="E27" i="5"/>
  <c r="I27" i="5"/>
  <c r="F27" i="5" s="1"/>
  <c r="E28" i="5"/>
  <c r="I28" i="5"/>
  <c r="E29" i="5"/>
  <c r="I29" i="5"/>
  <c r="F29" i="5" s="1"/>
  <c r="E30" i="5"/>
  <c r="I30" i="5"/>
  <c r="F30" i="5" s="1"/>
  <c r="E31" i="5"/>
  <c r="I31" i="5"/>
  <c r="F31" i="5" s="1"/>
  <c r="E32" i="5"/>
  <c r="I32" i="5"/>
  <c r="F32" i="5" s="1"/>
  <c r="E33" i="5"/>
  <c r="I33" i="5"/>
  <c r="F33" i="5" s="1"/>
  <c r="E34" i="5"/>
  <c r="I34" i="5"/>
  <c r="F34" i="5" s="1"/>
  <c r="E35" i="5"/>
  <c r="I35" i="5"/>
  <c r="F35" i="5" s="1"/>
  <c r="E36" i="5"/>
  <c r="I36" i="5"/>
  <c r="J36" i="5" s="1"/>
  <c r="E37" i="5"/>
  <c r="I37" i="5"/>
  <c r="F37" i="5" s="1"/>
  <c r="E38" i="5"/>
  <c r="I38" i="5"/>
  <c r="F38" i="5" s="1"/>
  <c r="E39" i="5"/>
  <c r="I39" i="5"/>
  <c r="E40" i="5"/>
  <c r="I40" i="5"/>
  <c r="F40" i="5" s="1"/>
  <c r="E41" i="5"/>
  <c r="I41" i="5"/>
  <c r="F41" i="5" s="1"/>
  <c r="E42" i="5"/>
  <c r="I42" i="5"/>
  <c r="F42" i="5" s="1"/>
  <c r="E43" i="5"/>
  <c r="I43" i="5"/>
  <c r="F43" i="5" s="1"/>
  <c r="E44" i="5"/>
  <c r="I44" i="5"/>
  <c r="J44" i="5" s="1"/>
  <c r="E45" i="5"/>
  <c r="I45" i="5"/>
  <c r="F45" i="5" s="1"/>
  <c r="E46" i="5"/>
  <c r="I46" i="5"/>
  <c r="F46" i="5" s="1"/>
  <c r="E47" i="5"/>
  <c r="I47" i="5"/>
  <c r="F47" i="5" s="1"/>
  <c r="E48" i="5"/>
  <c r="I48" i="5"/>
  <c r="F48" i="5" s="1"/>
  <c r="E49" i="5"/>
  <c r="I49" i="5"/>
  <c r="F49" i="5" s="1"/>
  <c r="E50" i="5"/>
  <c r="I50" i="5"/>
  <c r="F50" i="5" s="1"/>
  <c r="E51" i="5"/>
  <c r="I51" i="5"/>
  <c r="F51" i="5" s="1"/>
  <c r="E52" i="5"/>
  <c r="I52" i="5"/>
  <c r="E53" i="5"/>
  <c r="I53" i="5"/>
  <c r="E54" i="5"/>
  <c r="I54" i="5"/>
  <c r="F54" i="5" s="1"/>
  <c r="E55" i="5"/>
  <c r="I55" i="5"/>
  <c r="F55" i="5" s="1"/>
  <c r="E56" i="5"/>
  <c r="I56" i="5"/>
  <c r="F56" i="5" s="1"/>
  <c r="E57" i="5"/>
  <c r="I57" i="5"/>
  <c r="E58" i="5"/>
  <c r="I58" i="5"/>
  <c r="F58" i="5" s="1"/>
  <c r="E59" i="5"/>
  <c r="I59" i="5"/>
  <c r="F59" i="5" s="1"/>
  <c r="F11" i="3"/>
  <c r="O11" i="3" s="1"/>
  <c r="L11" i="3"/>
  <c r="F12" i="3"/>
  <c r="O12" i="3" s="1"/>
  <c r="L12" i="3"/>
  <c r="F13" i="3"/>
  <c r="O13" i="3" s="1"/>
  <c r="L13" i="3"/>
  <c r="F14" i="3"/>
  <c r="O14" i="3" s="1"/>
  <c r="J14" i="3"/>
  <c r="L14" i="3"/>
  <c r="F15" i="3"/>
  <c r="O15" i="3" s="1"/>
  <c r="L15" i="3"/>
  <c r="F16" i="3"/>
  <c r="O16" i="3" s="1"/>
  <c r="L16" i="3"/>
  <c r="F17" i="3"/>
  <c r="O17" i="3" s="1"/>
  <c r="L17" i="3"/>
  <c r="F18" i="3"/>
  <c r="O18" i="3" s="1"/>
  <c r="L18" i="3"/>
  <c r="F19" i="3"/>
  <c r="O19" i="3" s="1"/>
  <c r="L19" i="3"/>
  <c r="F20" i="3"/>
  <c r="O20" i="3" s="1"/>
  <c r="L20" i="3"/>
  <c r="F21" i="3"/>
  <c r="O21" i="3" s="1"/>
  <c r="L21" i="3"/>
  <c r="F22" i="3"/>
  <c r="O22" i="3" s="1"/>
  <c r="L22" i="3"/>
  <c r="F23" i="3"/>
  <c r="O23" i="3" s="1"/>
  <c r="L23" i="3"/>
  <c r="F24" i="3"/>
  <c r="O24" i="3" s="1"/>
  <c r="L24" i="3"/>
  <c r="F25" i="3"/>
  <c r="O25" i="3" s="1"/>
  <c r="L25" i="3"/>
  <c r="F26" i="3"/>
  <c r="O26" i="3" s="1"/>
  <c r="L26" i="3"/>
  <c r="F27" i="3"/>
  <c r="O27" i="3" s="1"/>
  <c r="L27" i="3"/>
  <c r="F28" i="3"/>
  <c r="O28" i="3" s="1"/>
  <c r="L28" i="3"/>
  <c r="F29" i="3"/>
  <c r="O29" i="3" s="1"/>
  <c r="J29" i="3"/>
  <c r="L29" i="3"/>
  <c r="F30" i="3"/>
  <c r="O30" i="3" s="1"/>
  <c r="J30" i="3"/>
  <c r="L30" i="3"/>
  <c r="F31" i="3"/>
  <c r="O31" i="3" s="1"/>
  <c r="L31" i="3"/>
  <c r="F32" i="3"/>
  <c r="O32" i="3" s="1"/>
  <c r="L32" i="3"/>
  <c r="F33" i="3"/>
  <c r="L33" i="3"/>
  <c r="F34" i="3"/>
  <c r="O34" i="3" s="1"/>
  <c r="L34" i="3"/>
  <c r="F35" i="3"/>
  <c r="O35" i="3" s="1"/>
  <c r="L35" i="3"/>
  <c r="F36" i="3"/>
  <c r="O36" i="3" s="1"/>
  <c r="L36" i="3"/>
  <c r="F37" i="3"/>
  <c r="O37" i="3" s="1"/>
  <c r="L37" i="3"/>
  <c r="F38" i="3"/>
  <c r="O38" i="3" s="1"/>
  <c r="L38" i="3"/>
  <c r="F39" i="3"/>
  <c r="O39" i="3" s="1"/>
  <c r="J39" i="3"/>
  <c r="L39" i="3"/>
  <c r="F40" i="3"/>
  <c r="O40" i="3" s="1"/>
  <c r="L40" i="3"/>
  <c r="F41" i="3"/>
  <c r="O41" i="3" s="1"/>
  <c r="L41" i="3"/>
  <c r="F42" i="3"/>
  <c r="O42" i="3" s="1"/>
  <c r="L42" i="3"/>
  <c r="F43" i="3"/>
  <c r="O43" i="3" s="1"/>
  <c r="L43" i="3"/>
  <c r="F44" i="3"/>
  <c r="O44" i="3" s="1"/>
  <c r="L44" i="3"/>
  <c r="F45" i="3"/>
  <c r="O45" i="3" s="1"/>
  <c r="L45" i="3"/>
  <c r="F46" i="3"/>
  <c r="O46" i="3" s="1"/>
  <c r="J46" i="3"/>
  <c r="L46" i="3"/>
  <c r="F47" i="3"/>
  <c r="O47" i="3" s="1"/>
  <c r="L47" i="3"/>
  <c r="F48" i="3"/>
  <c r="O48" i="3" s="1"/>
  <c r="L48" i="3"/>
  <c r="F49" i="3"/>
  <c r="O49" i="3" s="1"/>
  <c r="L49" i="3"/>
  <c r="F50" i="3"/>
  <c r="O50" i="3" s="1"/>
  <c r="L50" i="3"/>
  <c r="F51" i="3"/>
  <c r="O51" i="3" s="1"/>
  <c r="L51" i="3"/>
  <c r="F52" i="3"/>
  <c r="O52" i="3" s="1"/>
  <c r="L52" i="3"/>
  <c r="F53" i="3"/>
  <c r="O53" i="3" s="1"/>
  <c r="L53" i="3"/>
  <c r="F54" i="3"/>
  <c r="O54" i="3" s="1"/>
  <c r="L54" i="3"/>
  <c r="F55" i="3"/>
  <c r="O55" i="3" s="1"/>
  <c r="L55" i="3"/>
  <c r="F56" i="3"/>
  <c r="O56" i="3" s="1"/>
  <c r="L56" i="3"/>
  <c r="F57" i="3"/>
  <c r="O57" i="3" s="1"/>
  <c r="L57" i="3"/>
  <c r="F58" i="3"/>
  <c r="O58" i="3" s="1"/>
  <c r="L58" i="3"/>
  <c r="F59" i="3"/>
  <c r="O59" i="3" s="1"/>
  <c r="L59" i="3"/>
  <c r="F60" i="3"/>
  <c r="O60" i="3" s="1"/>
  <c r="L60" i="3"/>
  <c r="F61" i="3"/>
  <c r="O61" i="3" s="1"/>
  <c r="L61" i="3"/>
  <c r="F62" i="3"/>
  <c r="O62" i="3" s="1"/>
  <c r="L62" i="3"/>
  <c r="F63" i="3"/>
  <c r="O63" i="3" s="1"/>
  <c r="L63" i="3"/>
  <c r="F64" i="3"/>
  <c r="O64" i="3" s="1"/>
  <c r="L64" i="3"/>
  <c r="F65" i="3"/>
  <c r="O65" i="3" s="1"/>
  <c r="L65" i="3"/>
  <c r="F66" i="3"/>
  <c r="O66" i="3" s="1"/>
  <c r="L66" i="3"/>
  <c r="F67" i="3"/>
  <c r="O67" i="3" s="1"/>
  <c r="L67" i="3"/>
  <c r="F68" i="3"/>
  <c r="O68" i="3" s="1"/>
  <c r="L68" i="3"/>
  <c r="F69" i="3"/>
  <c r="O69" i="3" s="1"/>
  <c r="L69" i="3"/>
  <c r="L70" i="3"/>
  <c r="L71" i="3"/>
  <c r="L72" i="3"/>
  <c r="L73" i="3"/>
  <c r="L74" i="3"/>
  <c r="L75" i="3"/>
  <c r="L76" i="3"/>
  <c r="L77" i="3"/>
  <c r="L78" i="3"/>
  <c r="J79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J141" i="3"/>
  <c r="L141" i="3"/>
  <c r="L142" i="3"/>
  <c r="J143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J157" i="3"/>
  <c r="L157" i="3"/>
  <c r="L158" i="3"/>
  <c r="J159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J179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J197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J45" i="6"/>
  <c r="J37" i="5"/>
  <c r="J35" i="5"/>
  <c r="J31" i="5"/>
  <c r="J19" i="5"/>
  <c r="J37" i="6"/>
  <c r="J33" i="6"/>
  <c r="J25" i="6"/>
  <c r="J41" i="6"/>
  <c r="J30" i="6"/>
  <c r="J26" i="6"/>
  <c r="J18" i="6"/>
  <c r="J14" i="6"/>
  <c r="J56" i="6"/>
  <c r="J55" i="6"/>
  <c r="J51" i="6"/>
  <c r="J43" i="5"/>
  <c r="J55" i="5"/>
  <c r="J49" i="5"/>
  <c r="J45" i="5"/>
  <c r="H7" i="6"/>
  <c r="H7" i="5"/>
  <c r="M7" i="3"/>
  <c r="L10" i="3"/>
  <c r="G60" i="5"/>
  <c r="E20" i="2"/>
  <c r="J7" i="6"/>
  <c r="J7" i="5"/>
  <c r="O7" i="3"/>
  <c r="O63" i="2"/>
  <c r="O64" i="2"/>
  <c r="O65" i="2"/>
  <c r="O66" i="2"/>
  <c r="O67" i="2"/>
  <c r="O68" i="2"/>
  <c r="O69" i="2"/>
  <c r="O62" i="2"/>
  <c r="Q18" i="2"/>
  <c r="Q19" i="2" s="1"/>
  <c r="F10" i="3"/>
  <c r="O10" i="3" s="1"/>
  <c r="G60" i="6"/>
  <c r="I10" i="6"/>
  <c r="P56" i="2"/>
  <c r="E28" i="2" s="1"/>
  <c r="B46" i="2"/>
  <c r="B51" i="2"/>
  <c r="F5" i="5"/>
  <c r="F6" i="6"/>
  <c r="G5" i="3"/>
  <c r="E10" i="6"/>
  <c r="F10" i="6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I10" i="5"/>
  <c r="F10" i="5" s="1"/>
  <c r="E10" i="5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N56" i="2"/>
  <c r="Q56" i="2"/>
  <c r="J34" i="6" l="1"/>
  <c r="J58" i="5"/>
  <c r="J46" i="6"/>
  <c r="J38" i="6"/>
  <c r="J32" i="6"/>
  <c r="J48" i="6"/>
  <c r="J42" i="6"/>
  <c r="J53" i="5"/>
  <c r="J52" i="6"/>
  <c r="J131" i="3"/>
  <c r="J56" i="3"/>
  <c r="H52" i="3"/>
  <c r="H24" i="3"/>
  <c r="H20" i="3"/>
  <c r="H139" i="3"/>
  <c r="J207" i="3"/>
  <c r="J191" i="3"/>
  <c r="J167" i="3"/>
  <c r="J155" i="3"/>
  <c r="J135" i="3"/>
  <c r="H203" i="3"/>
  <c r="H147" i="3"/>
  <c r="J195" i="3"/>
  <c r="J175" i="3"/>
  <c r="J199" i="3"/>
  <c r="J187" i="3"/>
  <c r="H171" i="3"/>
  <c r="H142" i="3"/>
  <c r="J123" i="3"/>
  <c r="J115" i="3"/>
  <c r="J95" i="3"/>
  <c r="J47" i="3"/>
  <c r="J27" i="3"/>
  <c r="J15" i="3"/>
  <c r="H23" i="3"/>
  <c r="H83" i="3"/>
  <c r="J111" i="3"/>
  <c r="J91" i="3"/>
  <c r="J35" i="3"/>
  <c r="J22" i="3"/>
  <c r="H75" i="3"/>
  <c r="J127" i="3"/>
  <c r="J103" i="3"/>
  <c r="J67" i="3"/>
  <c r="J43" i="3"/>
  <c r="J11" i="3"/>
  <c r="H107" i="3"/>
  <c r="J54" i="5"/>
  <c r="J46" i="5"/>
  <c r="J42" i="5"/>
  <c r="J26" i="5"/>
  <c r="J31" i="6"/>
  <c r="J29" i="6"/>
  <c r="J19" i="6"/>
  <c r="J41" i="5"/>
  <c r="J33" i="5"/>
  <c r="J23" i="5"/>
  <c r="J59" i="6"/>
  <c r="J28" i="6"/>
  <c r="J20" i="6"/>
  <c r="J17" i="5"/>
  <c r="J57" i="6"/>
  <c r="J47" i="6"/>
  <c r="J37" i="3"/>
  <c r="J21" i="3"/>
  <c r="J125" i="3"/>
  <c r="J205" i="3"/>
  <c r="J133" i="3"/>
  <c r="J93" i="3"/>
  <c r="J77" i="3"/>
  <c r="J61" i="3"/>
  <c r="H41" i="3"/>
  <c r="H25" i="3"/>
  <c r="H173" i="3"/>
  <c r="H85" i="3"/>
  <c r="J165" i="3"/>
  <c r="J109" i="3"/>
  <c r="J189" i="3"/>
  <c r="J101" i="3"/>
  <c r="J69" i="3"/>
  <c r="H33" i="3"/>
  <c r="H102" i="3"/>
  <c r="H198" i="3"/>
  <c r="H150" i="3"/>
  <c r="H126" i="3"/>
  <c r="H110" i="3"/>
  <c r="H70" i="3"/>
  <c r="J209" i="3"/>
  <c r="J201" i="3"/>
  <c r="J177" i="3"/>
  <c r="J169" i="3"/>
  <c r="J145" i="3"/>
  <c r="J137" i="3"/>
  <c r="J113" i="3"/>
  <c r="J105" i="3"/>
  <c r="J81" i="3"/>
  <c r="J73" i="3"/>
  <c r="H206" i="3"/>
  <c r="H166" i="3"/>
  <c r="H149" i="3"/>
  <c r="H118" i="3"/>
  <c r="H94" i="3"/>
  <c r="H78" i="3"/>
  <c r="J190" i="3"/>
  <c r="J185" i="3"/>
  <c r="J174" i="3"/>
  <c r="J153" i="3"/>
  <c r="J134" i="3"/>
  <c r="J121" i="3"/>
  <c r="J89" i="3"/>
  <c r="J86" i="3"/>
  <c r="H117" i="3"/>
  <c r="J48" i="3"/>
  <c r="J16" i="3"/>
  <c r="H32" i="3"/>
  <c r="H28" i="3"/>
  <c r="J193" i="3"/>
  <c r="J183" i="3"/>
  <c r="J161" i="3"/>
  <c r="J151" i="3"/>
  <c r="J129" i="3"/>
  <c r="J119" i="3"/>
  <c r="J97" i="3"/>
  <c r="J87" i="3"/>
  <c r="J63" i="3"/>
  <c r="J45" i="3"/>
  <c r="J40" i="3"/>
  <c r="J31" i="3"/>
  <c r="J13" i="3"/>
  <c r="H49" i="3"/>
  <c r="H36" i="3"/>
  <c r="H17" i="3"/>
  <c r="J64" i="3"/>
  <c r="H44" i="3"/>
  <c r="H12" i="3"/>
  <c r="J28" i="5"/>
  <c r="J23" i="6"/>
  <c r="J16" i="6"/>
  <c r="F53" i="5"/>
  <c r="J49" i="6"/>
  <c r="J17" i="6"/>
  <c r="J27" i="5"/>
  <c r="J24" i="5"/>
  <c r="J20" i="5"/>
  <c r="J13" i="5"/>
  <c r="J15" i="6"/>
  <c r="J11" i="6"/>
  <c r="J66" i="3"/>
  <c r="H66" i="3"/>
  <c r="F39" i="5"/>
  <c r="J39" i="5"/>
  <c r="J40" i="6"/>
  <c r="N210" i="3"/>
  <c r="J32" i="5"/>
  <c r="J29" i="5"/>
  <c r="J50" i="6"/>
  <c r="J43" i="6"/>
  <c r="J22" i="6"/>
  <c r="H202" i="3"/>
  <c r="H186" i="3"/>
  <c r="H170" i="3"/>
  <c r="H154" i="3"/>
  <c r="H138" i="3"/>
  <c r="H122" i="3"/>
  <c r="H106" i="3"/>
  <c r="H90" i="3"/>
  <c r="H74" i="3"/>
  <c r="J47" i="5"/>
  <c r="J54" i="6"/>
  <c r="F57" i="5"/>
  <c r="J57" i="5"/>
  <c r="E60" i="5"/>
  <c r="J11" i="5"/>
  <c r="J14" i="5"/>
  <c r="J53" i="6"/>
  <c r="F24" i="6"/>
  <c r="J24" i="6"/>
  <c r="H58" i="3"/>
  <c r="H42" i="3"/>
  <c r="H26" i="3"/>
  <c r="J50" i="5"/>
  <c r="F13" i="6"/>
  <c r="I60" i="6"/>
  <c r="H10" i="3"/>
  <c r="H194" i="3"/>
  <c r="H178" i="3"/>
  <c r="H162" i="3"/>
  <c r="H146" i="3"/>
  <c r="H130" i="3"/>
  <c r="H114" i="3"/>
  <c r="H98" i="3"/>
  <c r="H82" i="3"/>
  <c r="E60" i="6"/>
  <c r="H50" i="3"/>
  <c r="H34" i="3"/>
  <c r="H18" i="3"/>
  <c r="F44" i="6"/>
  <c r="J44" i="6"/>
  <c r="J13" i="6"/>
  <c r="J34" i="5"/>
  <c r="J16" i="5"/>
  <c r="J39" i="6"/>
  <c r="H208" i="3"/>
  <c r="H200" i="3"/>
  <c r="H192" i="3"/>
  <c r="H184" i="3"/>
  <c r="H176" i="3"/>
  <c r="H168" i="3"/>
  <c r="H160" i="3"/>
  <c r="H152" i="3"/>
  <c r="H144" i="3"/>
  <c r="H136" i="3"/>
  <c r="H128" i="3"/>
  <c r="H120" i="3"/>
  <c r="H112" i="3"/>
  <c r="H104" i="3"/>
  <c r="H96" i="3"/>
  <c r="H88" i="3"/>
  <c r="H80" i="3"/>
  <c r="H72" i="3"/>
  <c r="J56" i="5"/>
  <c r="J38" i="5"/>
  <c r="J36" i="6"/>
  <c r="J27" i="6"/>
  <c r="H65" i="3"/>
  <c r="J10" i="6"/>
  <c r="J204" i="3"/>
  <c r="J196" i="3"/>
  <c r="J188" i="3"/>
  <c r="J180" i="3"/>
  <c r="J172" i="3"/>
  <c r="J164" i="3"/>
  <c r="J156" i="3"/>
  <c r="J148" i="3"/>
  <c r="J140" i="3"/>
  <c r="J132" i="3"/>
  <c r="J124" i="3"/>
  <c r="J116" i="3"/>
  <c r="J108" i="3"/>
  <c r="J100" i="3"/>
  <c r="J92" i="3"/>
  <c r="J84" i="3"/>
  <c r="J76" i="3"/>
  <c r="J10" i="5"/>
  <c r="J68" i="3"/>
  <c r="J60" i="3"/>
  <c r="J52" i="5"/>
  <c r="J40" i="5"/>
  <c r="J22" i="5"/>
  <c r="J35" i="6"/>
  <c r="J12" i="6"/>
  <c r="H71" i="3"/>
  <c r="J25" i="5"/>
  <c r="I60" i="5"/>
  <c r="J12" i="5"/>
  <c r="J48" i="5"/>
  <c r="J30" i="5"/>
  <c r="O57" i="2"/>
  <c r="E19" i="2" s="1"/>
  <c r="F60" i="6"/>
  <c r="O70" i="2"/>
  <c r="O33" i="3"/>
  <c r="O210" i="3" s="1"/>
  <c r="F210" i="3"/>
  <c r="E13" i="2" s="1"/>
  <c r="L210" i="3"/>
  <c r="J51" i="5"/>
  <c r="J59" i="5"/>
  <c r="F52" i="5"/>
  <c r="F44" i="5"/>
  <c r="F36" i="5"/>
  <c r="F28" i="5"/>
  <c r="F20" i="5"/>
  <c r="F12" i="5"/>
  <c r="J60" i="6" l="1"/>
  <c r="E17" i="2"/>
  <c r="E18" i="2" s="1"/>
  <c r="E26" i="2" s="1"/>
  <c r="F60" i="5"/>
  <c r="J60" i="5"/>
  <c r="J210" i="3"/>
  <c r="H210" i="3"/>
  <c r="E14" i="2"/>
  <c r="E15" i="2" s="1"/>
  <c r="E25" i="2" l="1"/>
  <c r="E29" i="2" s="1"/>
  <c r="E22" i="2"/>
</calcChain>
</file>

<file path=xl/sharedStrings.xml><?xml version="1.0" encoding="utf-8"?>
<sst xmlns="http://schemas.openxmlformats.org/spreadsheetml/2006/main" count="258" uniqueCount="177">
  <si>
    <t>By:</t>
  </si>
  <si>
    <t>Amount Paid</t>
  </si>
  <si>
    <t>Sign:</t>
  </si>
  <si>
    <t xml:space="preserve"> </t>
  </si>
  <si>
    <t>ORIGINAL CONTRACT SUMMARY</t>
  </si>
  <si>
    <t>to</t>
  </si>
  <si>
    <t>ADDITIVE CHANGE ORDER SUMMARY</t>
  </si>
  <si>
    <t>TOTAL ADDITIVE CHANGE ORDERS</t>
  </si>
  <si>
    <t>DEDUCTIVE CHANGE ORDER SUMMARY</t>
  </si>
  <si>
    <t>TOTAL DEDUCTIVE CHANGE ORDERS</t>
  </si>
  <si>
    <t>Purchase Order No.</t>
  </si>
  <si>
    <t>%</t>
  </si>
  <si>
    <t>ORIGINAL CONTRACT VALUE</t>
  </si>
  <si>
    <t>Payment Requisition No.</t>
  </si>
  <si>
    <t>Requisition Date:</t>
  </si>
  <si>
    <t>Project No:</t>
  </si>
  <si>
    <t>Contractor Name:</t>
  </si>
  <si>
    <t>Contractor Address:</t>
  </si>
  <si>
    <t>City Construction Manager:</t>
  </si>
  <si>
    <t>Original Contract Amt.:</t>
  </si>
  <si>
    <t>Net Change Order Amt.:</t>
  </si>
  <si>
    <t>Current Contract Amt.:</t>
  </si>
  <si>
    <t>Contract Days Remaining:</t>
  </si>
  <si>
    <t>Current Contract Time:</t>
  </si>
  <si>
    <t>Date</t>
  </si>
  <si>
    <t>Work Performed From:</t>
  </si>
  <si>
    <t>Req. No.</t>
  </si>
  <si>
    <t>Req. Date</t>
  </si>
  <si>
    <t>Held</t>
  </si>
  <si>
    <t>Released</t>
  </si>
  <si>
    <t>TOTALS:</t>
  </si>
  <si>
    <t>Completed This Period:</t>
  </si>
  <si>
    <t>Current Payment Due:</t>
  </si>
  <si>
    <t>Retainage Held This Requisition:</t>
  </si>
  <si>
    <t>Retainage Released This Requisition:</t>
  </si>
  <si>
    <t>Item No.</t>
  </si>
  <si>
    <t>Contract Amount</t>
  </si>
  <si>
    <t>This Requisition</t>
  </si>
  <si>
    <t>Balance to Finish</t>
  </si>
  <si>
    <t>Liquidated Damages This Requisition:</t>
  </si>
  <si>
    <t>Liquidated Damages</t>
  </si>
  <si>
    <t>Rate ($/Day):</t>
  </si>
  <si>
    <t xml:space="preserve"> No. of Days</t>
  </si>
  <si>
    <t>Damages</t>
  </si>
  <si>
    <t>Total:</t>
  </si>
  <si>
    <t>Completed and Stored to Date:</t>
  </si>
  <si>
    <t>Contract Amount Remaining:</t>
  </si>
  <si>
    <t>% of Retainage Balance</t>
  </si>
  <si>
    <t>PREVIOUS PAYMENT/RETAINAGE SUMMARY</t>
  </si>
  <si>
    <t>Change in Contract Time:</t>
  </si>
  <si>
    <t>Retained Funds Held to Date:</t>
  </si>
  <si>
    <t>Retained Funds Released:</t>
  </si>
  <si>
    <t>Retained Funds</t>
  </si>
  <si>
    <t>Retained Balance:</t>
  </si>
  <si>
    <t>Quantity</t>
  </si>
  <si>
    <t>Unit Price</t>
  </si>
  <si>
    <t>Notice to Proceed Date:</t>
  </si>
  <si>
    <t>Original Contract Duration:</t>
  </si>
  <si>
    <t>Reviewed/Accepted by Contractor:</t>
  </si>
  <si>
    <t>Reviewed by Architect/CEI/CEO:</t>
  </si>
  <si>
    <t>Date:</t>
  </si>
  <si>
    <t>Maurice Hardie</t>
  </si>
  <si>
    <t>Orlando Diez</t>
  </si>
  <si>
    <t>Richard Pope</t>
  </si>
  <si>
    <t>(Name, Title, and Sign Above)</t>
  </si>
  <si>
    <t>Payment Requisition No.:</t>
  </si>
  <si>
    <t>% of Retainage Withheld</t>
  </si>
  <si>
    <t>City Design Project Manager:</t>
  </si>
  <si>
    <t>Ivelisse Rodriguez</t>
  </si>
  <si>
    <t>Orlando Misas</t>
  </si>
  <si>
    <t>Jose Caldeira</t>
  </si>
  <si>
    <t>Juan Ramirez</t>
  </si>
  <si>
    <t>Keith Ng</t>
  </si>
  <si>
    <t>Chief</t>
  </si>
  <si>
    <t>Giraldo Marquez, PE</t>
  </si>
  <si>
    <t>Quality Control Verification by Project Manager:</t>
  </si>
  <si>
    <t>Project Name/Description:</t>
  </si>
  <si>
    <t>Quantity This Requisition</t>
  </si>
  <si>
    <t>Stored Material</t>
  </si>
  <si>
    <t>Work Performed</t>
  </si>
  <si>
    <t>From</t>
  </si>
  <si>
    <t>REQ. No.</t>
  </si>
  <si>
    <t>COVER PAGE WORKSHEET</t>
  </si>
  <si>
    <t>1)</t>
  </si>
  <si>
    <t>2)</t>
  </si>
  <si>
    <t>3)</t>
  </si>
  <si>
    <t>6)</t>
  </si>
  <si>
    <t>Enter total contract time under "Original Contract Duration"</t>
  </si>
  <si>
    <t>Enter date noted in the executed Notice to Proceed</t>
  </si>
  <si>
    <t>Enter period of work covered by this requisition under "Work Performed" (From/To)</t>
  </si>
  <si>
    <t>Enter retainage percentage (normally 10%) next to "Retainage Held This Requisition"</t>
  </si>
  <si>
    <t>4)</t>
  </si>
  <si>
    <t>5)</t>
  </si>
  <si>
    <t>QUANTITY SUMMARY WORKSHEET</t>
  </si>
  <si>
    <t>7)</t>
  </si>
  <si>
    <t>Section One</t>
  </si>
  <si>
    <t>Section Two</t>
  </si>
  <si>
    <t>Section Three</t>
  </si>
  <si>
    <t>OCI Received Date Stamp:</t>
  </si>
  <si>
    <t>Enter Liquidated Damages Rate under "Rate ($/Day)"</t>
  </si>
  <si>
    <t>Provide all applicable Liquidated Damages filling each column in the table</t>
  </si>
  <si>
    <t>(Fill in the gray areas)</t>
  </si>
  <si>
    <t>Enter Contract Items and values under "Description, Plan Quantity, and Unit Price"</t>
  </si>
  <si>
    <t>Update the "Previous Requisition" Column</t>
  </si>
  <si>
    <t>Enter amounts earned this period, "Quantity this Requisition" and "This Requisition"</t>
  </si>
  <si>
    <t>Enter value in "Stored Material" (If applicable)</t>
  </si>
  <si>
    <t>Fill in Project, Contractor's Information as well as Requisition number and Requisition Date accordingly</t>
  </si>
  <si>
    <t>Enter Purchase Order (PO) Number</t>
  </si>
  <si>
    <t>8)</t>
  </si>
  <si>
    <t>For Change Orders, enter additional contract days under "Change in Contract Time" (if applicable)</t>
  </si>
  <si>
    <t>9)</t>
  </si>
  <si>
    <t>ADDITIVE CHANGE ORDER SUMMARY WORKSHEET</t>
  </si>
  <si>
    <t>DEDUCTIVE CHANGE ORDER SUMMARY WORKSHEET</t>
  </si>
  <si>
    <t>Change Order No and Description</t>
  </si>
  <si>
    <t>On successive uses keep information from previous payment</t>
  </si>
  <si>
    <t>From the drop-down menu, select "City Construction Manager" and "City Design Project Manager"</t>
  </si>
  <si>
    <t xml:space="preserve">To release Retainage, the number in the "% of Retainage Balance" as this will be applied towards the balance shown in Section Two </t>
  </si>
  <si>
    <t>Under "Previous Payment/Retainage Summary" table provide all previously approved payment(s) and fill each column in the table (if applicable)</t>
  </si>
  <si>
    <t>The sum of entered quantities will populate on the Cover Page</t>
  </si>
  <si>
    <t>Enter approved "Change Order Number" with a brief "Description" and its repective column</t>
  </si>
  <si>
    <t>Plan Description</t>
  </si>
  <si>
    <t>Plan Quantity</t>
  </si>
  <si>
    <t>%
Comp.</t>
  </si>
  <si>
    <t>Quantity This Req.</t>
  </si>
  <si>
    <t>Quantity Previous Reqs.</t>
  </si>
  <si>
    <t>Complete to Date ($)</t>
  </si>
  <si>
    <t>Previous Requisitions ($)</t>
  </si>
  <si>
    <t>This Requisition ($)</t>
  </si>
  <si>
    <t>Balance to Finish ($)</t>
  </si>
  <si>
    <t>Current Completion Date:</t>
  </si>
  <si>
    <t>Unit</t>
  </si>
  <si>
    <t>LF</t>
  </si>
  <si>
    <t>TN</t>
  </si>
  <si>
    <t>SF</t>
  </si>
  <si>
    <t>CF</t>
  </si>
  <si>
    <t>CY</t>
  </si>
  <si>
    <t>EA</t>
  </si>
  <si>
    <t>LS</t>
  </si>
  <si>
    <t>Telephone No.:</t>
  </si>
  <si>
    <t>Quanity Completed to Date</t>
  </si>
  <si>
    <t>Value Completed to Date</t>
  </si>
  <si>
    <t>Value
Previous Reqs.</t>
  </si>
  <si>
    <t>SY</t>
  </si>
  <si>
    <t>CITY OF MIAMI
OFFICE OF CAPITAL IMPROVEMENTS
CONTRACTOR PAYMENT REQUISITION</t>
  </si>
  <si>
    <t>CITY OF MIAMI
OFFICE OF CAPITAL IMPROVEMENTS
CONTRACTOR PAYMENT REQUISITION INSTRUCTIONS</t>
  </si>
  <si>
    <t>Achmed  Valdes</t>
  </si>
  <si>
    <t>Emmanuel Oyedepo</t>
  </si>
  <si>
    <t>Javier Romero</t>
  </si>
  <si>
    <t>Roberto Fenton</t>
  </si>
  <si>
    <t>CM/PM</t>
  </si>
  <si>
    <t>Carlos Lozano</t>
  </si>
  <si>
    <t>Andre Bryan, PE</t>
  </si>
  <si>
    <t>Reviewed for Accuracy and Correctness by Chief Project Manager:</t>
  </si>
  <si>
    <t>Recommended for Payment by Construction Manager:</t>
  </si>
  <si>
    <t>Luis Diaz Berrios, P.E.</t>
  </si>
  <si>
    <t>Valentine Onuigbo, P.E.</t>
  </si>
  <si>
    <t>Jose Lago, P.E.</t>
  </si>
  <si>
    <t>Cameron Frazier, P.E.</t>
  </si>
  <si>
    <t>L. Diane Waters, P.E.</t>
  </si>
  <si>
    <r>
      <t xml:space="preserve">Approval for Payment by OCI Director </t>
    </r>
    <r>
      <rPr>
        <b/>
        <i/>
        <sz val="20"/>
        <rFont val="Arial"/>
        <family val="2"/>
      </rPr>
      <t>or</t>
    </r>
    <r>
      <rPr>
        <b/>
        <sz val="20"/>
        <rFont val="Arial"/>
        <family val="2"/>
      </rPr>
      <t xml:space="preserve"> Designee:</t>
    </r>
  </si>
  <si>
    <t>Esteban Rubiano</t>
  </si>
  <si>
    <r>
      <rPr>
        <b/>
        <i/>
        <u/>
        <sz val="14"/>
        <color rgb="FFFF0000"/>
        <rFont val="Arial"/>
        <family val="2"/>
      </rPr>
      <t>NOTE:</t>
    </r>
    <r>
      <rPr>
        <b/>
        <i/>
        <sz val="14"/>
        <color rgb="FFFF0000"/>
        <rFont val="Arial"/>
        <family val="2"/>
      </rPr>
      <t xml:space="preserve">
Payment Requisition received past 2:00 PM will be stamped with the Next Business Date</t>
    </r>
  </si>
  <si>
    <t>NOTE: Payment Requisition received past 2:00 PM will be stamped with the Next Business Date</t>
  </si>
  <si>
    <t>Marisol Martinez</t>
  </si>
  <si>
    <t>Lidia Duardo</t>
  </si>
  <si>
    <t>Lidice Bordon</t>
  </si>
  <si>
    <t>Jonathan Fanfan</t>
  </si>
  <si>
    <t>Brandan De Caro, RA</t>
  </si>
  <si>
    <t>Chief Project Manager</t>
  </si>
  <si>
    <t>Assistant Director</t>
  </si>
  <si>
    <t>Director</t>
  </si>
  <si>
    <t>Effective May 18, 2020, submit invoices ready for processing via email at OCI_Invoices@miamigov.com</t>
  </si>
  <si>
    <t>Sandra Vega</t>
  </si>
  <si>
    <t>Pedro Alvarado</t>
  </si>
  <si>
    <t>Talal Shahbander</t>
  </si>
  <si>
    <t>David A. Hoot, P.E.</t>
  </si>
  <si>
    <t>Fabiola Dubuisson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</si>
</sst>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mm/dd/yy;@"/>
    <numFmt numFmtId="166" formatCode="General_)"/>
    <numFmt numFmtId="167" formatCode="[$-409]mmmm\ d\,\ yyyy;@"/>
    <numFmt numFmtId="168" formatCode="m/d/yyyy;@"/>
    <numFmt numFmtId="169" formatCode="\(###\)\ ###\-####"/>
    <numFmt numFmtId="170" formatCode="_(* #,##0_);_(* \(#,##0\);_(* &quot;-&quot;??_);_(@_)"/>
    <numFmt numFmtId="171" formatCode="###"/>
    <numFmt numFmtId="172" formatCode="m/d/yy;@"/>
    <numFmt numFmtId="173" formatCode="&quot;$&quot;#,##0.00"/>
  </numFmts>
  <fonts count="44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20"/>
      <color indexed="12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theme="0"/>
      <name val="Arial"/>
      <family val="2"/>
    </font>
    <font>
      <sz val="8"/>
      <color rgb="FF000000"/>
      <name val="Tahoma"/>
      <family val="2"/>
    </font>
    <font>
      <sz val="20"/>
      <color theme="0"/>
      <name val="Arial"/>
      <family val="2"/>
    </font>
    <font>
      <sz val="1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20"/>
      <color theme="1"/>
      <name val="Arial"/>
      <family val="2"/>
    </font>
    <font>
      <b/>
      <sz val="20"/>
      <color theme="0"/>
      <name val="Arial"/>
      <family val="2"/>
    </font>
    <font>
      <u/>
      <sz val="11"/>
      <name val="Arial"/>
      <family val="2"/>
    </font>
    <font>
      <b/>
      <i/>
      <sz val="14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i/>
      <sz val="1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i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rgb="FF000000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5">
    <xf numFmtId="0" fontId="0" fillId="2" borderId="0"/>
    <xf numFmtId="43" fontId="16" fillId="0" borderId="0" applyFont="0" applyFill="0" applyBorder="0" applyAlignment="0" applyProtection="0"/>
    <xf numFmtId="8" fontId="8" fillId="0" borderId="0" applyFont="0" applyFill="0" applyBorder="0" applyAlignment="0" applyProtection="0"/>
    <xf numFmtId="39" fontId="4" fillId="2" borderId="0"/>
    <xf numFmtId="9" fontId="23" fillId="0" borderId="0" applyFont="0" applyFill="0" applyBorder="0" applyAlignment="0" applyProtection="0"/>
    <xf numFmtId="0" fontId="31" fillId="0" borderId="44" applyNumberFormat="0" applyFill="0" applyAlignment="0" applyProtection="0"/>
    <xf numFmtId="0" fontId="3" fillId="10" borderId="0" applyNumberFormat="0" applyBorder="0" applyAlignment="0" applyProtection="0"/>
    <xf numFmtId="0" fontId="35" fillId="2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4" fillId="2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10" borderId="0" applyNumberFormat="0" applyBorder="0" applyAlignment="0" applyProtection="0"/>
  </cellStyleXfs>
  <cellXfs count="390">
    <xf numFmtId="0" fontId="0" fillId="2" borderId="0" xfId="0" applyNumberFormat="1"/>
    <xf numFmtId="0" fontId="5" fillId="2" borderId="0" xfId="0" applyNumberFormat="1" applyFont="1" applyProtection="1"/>
    <xf numFmtId="0" fontId="13" fillId="2" borderId="0" xfId="0" applyNumberFormat="1" applyFont="1" applyBorder="1" applyProtection="1"/>
    <xf numFmtId="0" fontId="4" fillId="2" borderId="0" xfId="0" applyNumberFormat="1" applyFont="1" applyProtection="1"/>
    <xf numFmtId="0" fontId="13" fillId="2" borderId="0" xfId="0" applyNumberFormat="1" applyFont="1" applyProtection="1"/>
    <xf numFmtId="0" fontId="5" fillId="2" borderId="0" xfId="0" applyNumberFormat="1" applyFont="1" applyBorder="1" applyProtection="1"/>
    <xf numFmtId="0" fontId="13" fillId="2" borderId="0" xfId="0" applyNumberFormat="1" applyFont="1" applyAlignment="1" applyProtection="1"/>
    <xf numFmtId="164" fontId="13" fillId="2" borderId="0" xfId="0" applyNumberFormat="1" applyFont="1" applyProtection="1"/>
    <xf numFmtId="0" fontId="13" fillId="2" borderId="0" xfId="0" applyNumberFormat="1" applyFont="1" applyAlignment="1" applyProtection="1">
      <alignment horizontal="right"/>
    </xf>
    <xf numFmtId="0" fontId="13" fillId="2" borderId="1" xfId="0" applyNumberFormat="1" applyFont="1" applyBorder="1" applyAlignment="1" applyProtection="1">
      <alignment horizontal="center"/>
    </xf>
    <xf numFmtId="0" fontId="13" fillId="3" borderId="0" xfId="0" applyNumberFormat="1" applyFont="1" applyFill="1" applyProtection="1"/>
    <xf numFmtId="0" fontId="13" fillId="2" borderId="0" xfId="0" applyNumberFormat="1" applyFont="1" applyBorder="1" applyAlignment="1" applyProtection="1">
      <alignment horizontal="right"/>
    </xf>
    <xf numFmtId="0" fontId="13" fillId="2" borderId="7" xfId="0" applyNumberFormat="1" applyFont="1" applyBorder="1" applyAlignment="1" applyProtection="1">
      <alignment horizontal="right"/>
    </xf>
    <xf numFmtId="0" fontId="12" fillId="2" borderId="12" xfId="0" applyNumberFormat="1" applyFont="1" applyBorder="1" applyAlignment="1" applyProtection="1"/>
    <xf numFmtId="0" fontId="13" fillId="2" borderId="14" xfId="0" applyNumberFormat="1" applyFont="1" applyBorder="1" applyAlignment="1" applyProtection="1">
      <alignment horizontal="right"/>
    </xf>
    <xf numFmtId="0" fontId="0" fillId="0" borderId="0" xfId="0" applyNumberFormat="1" applyFill="1"/>
    <xf numFmtId="0" fontId="6" fillId="2" borderId="0" xfId="0" applyNumberFormat="1" applyFont="1" applyBorder="1" applyAlignment="1" applyProtection="1">
      <alignment horizontal="center"/>
    </xf>
    <xf numFmtId="0" fontId="6" fillId="2" borderId="0" xfId="0" applyNumberFormat="1" applyFont="1" applyBorder="1" applyProtection="1"/>
    <xf numFmtId="0" fontId="6" fillId="2" borderId="6" xfId="0" applyNumberFormat="1" applyFont="1" applyBorder="1" applyProtection="1"/>
    <xf numFmtId="0" fontId="13" fillId="3" borderId="0" xfId="0" applyNumberFormat="1" applyFont="1" applyFill="1" applyBorder="1" applyProtection="1"/>
    <xf numFmtId="0" fontId="13" fillId="3" borderId="0" xfId="0" applyNumberFormat="1" applyFont="1" applyFill="1" applyAlignment="1" applyProtection="1">
      <alignment horizontal="right"/>
    </xf>
    <xf numFmtId="0" fontId="13" fillId="3" borderId="0" xfId="0" applyNumberFormat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>
      <alignment horizontal="right"/>
    </xf>
    <xf numFmtId="0" fontId="13" fillId="3" borderId="0" xfId="0" applyNumberFormat="1" applyFont="1" applyFill="1" applyBorder="1" applyAlignment="1" applyProtection="1"/>
    <xf numFmtId="0" fontId="0" fillId="2" borderId="0" xfId="0" applyNumberFormat="1" applyProtection="1"/>
    <xf numFmtId="7" fontId="12" fillId="3" borderId="0" xfId="0" applyNumberFormat="1" applyFont="1" applyFill="1" applyAlignment="1" applyProtection="1"/>
    <xf numFmtId="7" fontId="13" fillId="3" borderId="0" xfId="0" applyNumberFormat="1" applyFont="1" applyFill="1" applyBorder="1" applyAlignment="1" applyProtection="1">
      <alignment horizontal="right"/>
    </xf>
    <xf numFmtId="7" fontId="13" fillId="3" borderId="0" xfId="0" applyNumberFormat="1" applyFont="1" applyFill="1" applyAlignment="1" applyProtection="1">
      <alignment horizontal="right"/>
    </xf>
    <xf numFmtId="7" fontId="12" fillId="3" borderId="0" xfId="0" applyNumberFormat="1" applyFont="1" applyFill="1" applyProtection="1"/>
    <xf numFmtId="0" fontId="12" fillId="3" borderId="0" xfId="0" applyNumberFormat="1" applyFont="1" applyFill="1" applyProtection="1"/>
    <xf numFmtId="170" fontId="10" fillId="4" borderId="19" xfId="1" applyNumberFormat="1" applyFont="1" applyFill="1" applyBorder="1" applyAlignment="1" applyProtection="1">
      <alignment horizontal="center"/>
      <protection locked="0"/>
    </xf>
    <xf numFmtId="0" fontId="12" fillId="3" borderId="0" xfId="0" applyNumberFormat="1" applyFont="1" applyFill="1" applyBorder="1" applyProtection="1"/>
    <xf numFmtId="0" fontId="13" fillId="3" borderId="6" xfId="0" applyNumberFormat="1" applyFont="1" applyFill="1" applyBorder="1" applyProtection="1"/>
    <xf numFmtId="0" fontId="11" fillId="3" borderId="6" xfId="0" applyNumberFormat="1" applyFont="1" applyFill="1" applyBorder="1" applyAlignment="1" applyProtection="1">
      <alignment horizontal="justify" vertical="top" wrapText="1"/>
    </xf>
    <xf numFmtId="0" fontId="6" fillId="3" borderId="6" xfId="0" applyNumberFormat="1" applyFont="1" applyFill="1" applyBorder="1" applyAlignment="1" applyProtection="1">
      <alignment vertical="center"/>
    </xf>
    <xf numFmtId="0" fontId="6" fillId="3" borderId="6" xfId="0" applyNumberFormat="1" applyFont="1" applyFill="1" applyBorder="1" applyAlignment="1" applyProtection="1">
      <alignment horizontal="center"/>
    </xf>
    <xf numFmtId="0" fontId="6" fillId="3" borderId="6" xfId="0" applyNumberFormat="1" applyFont="1" applyFill="1" applyBorder="1" applyProtection="1"/>
    <xf numFmtId="0" fontId="6" fillId="3" borderId="6" xfId="0" applyNumberFormat="1" applyFont="1" applyFill="1" applyBorder="1" applyAlignment="1" applyProtection="1">
      <alignment horizontal="justify"/>
    </xf>
    <xf numFmtId="0" fontId="6" fillId="3" borderId="6" xfId="0" applyNumberFormat="1" applyFont="1" applyFill="1" applyBorder="1" applyAlignment="1" applyProtection="1">
      <alignment horizontal="center" vertical="center"/>
    </xf>
    <xf numFmtId="8" fontId="0" fillId="2" borderId="0" xfId="2" applyFont="1" applyFill="1" applyProtection="1"/>
    <xf numFmtId="2" fontId="0" fillId="2" borderId="0" xfId="0" applyNumberFormat="1" applyProtection="1"/>
    <xf numFmtId="0" fontId="13" fillId="2" borderId="18" xfId="0" applyNumberFormat="1" applyFont="1" applyBorder="1" applyProtection="1"/>
    <xf numFmtId="0" fontId="13" fillId="2" borderId="1" xfId="0" applyNumberFormat="1" applyFont="1" applyBorder="1" applyAlignment="1" applyProtection="1">
      <alignment horizontal="left"/>
    </xf>
    <xf numFmtId="0" fontId="13" fillId="2" borderId="10" xfId="0" applyNumberFormat="1" applyFont="1" applyBorder="1" applyAlignment="1" applyProtection="1">
      <alignment horizontal="center" vertical="center"/>
    </xf>
    <xf numFmtId="0" fontId="13" fillId="2" borderId="1" xfId="0" applyNumberFormat="1" applyFont="1" applyBorder="1" applyAlignment="1" applyProtection="1">
      <alignment horizontal="center" vertical="center"/>
    </xf>
    <xf numFmtId="0" fontId="13" fillId="2" borderId="2" xfId="0" applyNumberFormat="1" applyFont="1" applyBorder="1" applyAlignment="1" applyProtection="1">
      <alignment horizontal="center"/>
    </xf>
    <xf numFmtId="0" fontId="13" fillId="2" borderId="24" xfId="0" applyNumberFormat="1" applyFont="1" applyBorder="1" applyAlignment="1" applyProtection="1">
      <alignment horizontal="left"/>
    </xf>
    <xf numFmtId="0" fontId="13" fillId="2" borderId="0" xfId="0" applyNumberFormat="1" applyFont="1" applyBorder="1" applyAlignment="1" applyProtection="1">
      <alignment horizontal="center"/>
    </xf>
    <xf numFmtId="0" fontId="13" fillId="3" borderId="18" xfId="0" applyNumberFormat="1" applyFont="1" applyFill="1" applyBorder="1" applyProtection="1"/>
    <xf numFmtId="0" fontId="13" fillId="3" borderId="0" xfId="0" applyNumberFormat="1" applyFont="1" applyFill="1" applyBorder="1" applyAlignment="1" applyProtection="1">
      <protection locked="0"/>
    </xf>
    <xf numFmtId="0" fontId="13" fillId="3" borderId="18" xfId="0" applyNumberFormat="1" applyFont="1" applyFill="1" applyBorder="1" applyAlignment="1" applyProtection="1">
      <protection locked="0"/>
    </xf>
    <xf numFmtId="0" fontId="13" fillId="3" borderId="18" xfId="0" applyNumberFormat="1" applyFont="1" applyFill="1" applyBorder="1" applyAlignment="1" applyProtection="1"/>
    <xf numFmtId="0" fontId="13" fillId="3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Protection="1"/>
    <xf numFmtId="0" fontId="5" fillId="0" borderId="0" xfId="0" applyNumberFormat="1" applyFont="1" applyFill="1" applyProtection="1"/>
    <xf numFmtId="0" fontId="11" fillId="3" borderId="0" xfId="0" applyNumberFormat="1" applyFont="1" applyFill="1" applyProtection="1"/>
    <xf numFmtId="0" fontId="21" fillId="3" borderId="18" xfId="0" applyNumberFormat="1" applyFont="1" applyFill="1" applyBorder="1" applyAlignment="1" applyProtection="1">
      <alignment horizontal="right"/>
    </xf>
    <xf numFmtId="165" fontId="21" fillId="3" borderId="18" xfId="0" applyNumberFormat="1" applyFont="1" applyFill="1" applyBorder="1" applyAlignment="1" applyProtection="1"/>
    <xf numFmtId="0" fontId="21" fillId="3" borderId="18" xfId="0" applyNumberFormat="1" applyFont="1" applyFill="1" applyBorder="1" applyAlignment="1" applyProtection="1">
      <alignment horizontal="center" vertical="center"/>
    </xf>
    <xf numFmtId="0" fontId="21" fillId="3" borderId="18" xfId="0" applyNumberFormat="1" applyFont="1" applyFill="1" applyBorder="1" applyProtection="1"/>
    <xf numFmtId="0" fontId="21" fillId="3" borderId="18" xfId="0" applyNumberFormat="1" applyFont="1" applyFill="1" applyBorder="1" applyAlignment="1" applyProtection="1">
      <alignment horizontal="center"/>
    </xf>
    <xf numFmtId="0" fontId="22" fillId="2" borderId="0" xfId="0" applyNumberFormat="1" applyFont="1" applyBorder="1" applyProtection="1"/>
    <xf numFmtId="0" fontId="10" fillId="0" borderId="0" xfId="0" applyNumberFormat="1" applyFont="1" applyFill="1" applyProtection="1"/>
    <xf numFmtId="0" fontId="13" fillId="2" borderId="2" xfId="0" applyNumberFormat="1" applyFont="1" applyBorder="1" applyAlignment="1" applyProtection="1">
      <alignment horizontal="left"/>
    </xf>
    <xf numFmtId="0" fontId="12" fillId="7" borderId="0" xfId="0" applyNumberFormat="1" applyFont="1" applyFill="1" applyAlignment="1" applyProtection="1">
      <alignment horizontal="right"/>
    </xf>
    <xf numFmtId="0" fontId="12" fillId="7" borderId="0" xfId="0" applyNumberFormat="1" applyFont="1" applyFill="1" applyAlignment="1" applyProtection="1"/>
    <xf numFmtId="0" fontId="5" fillId="7" borderId="0" xfId="0" applyNumberFormat="1" applyFont="1" applyFill="1" applyProtection="1"/>
    <xf numFmtId="9" fontId="13" fillId="4" borderId="1" xfId="4" applyFont="1" applyFill="1" applyBorder="1" applyProtection="1">
      <protection locked="0"/>
    </xf>
    <xf numFmtId="0" fontId="7" fillId="2" borderId="0" xfId="0" applyNumberFormat="1" applyFont="1" applyProtection="1"/>
    <xf numFmtId="4" fontId="19" fillId="3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Protection="1"/>
    <xf numFmtId="0" fontId="7" fillId="7" borderId="36" xfId="0" applyNumberFormat="1" applyFont="1" applyFill="1" applyBorder="1" applyAlignment="1" applyProtection="1">
      <alignment horizontal="center" vertical="center" wrapText="1"/>
    </xf>
    <xf numFmtId="2" fontId="7" fillId="7" borderId="36" xfId="0" applyNumberFormat="1" applyFont="1" applyFill="1" applyBorder="1" applyAlignment="1" applyProtection="1">
      <alignment horizontal="center" vertical="center" wrapText="1"/>
    </xf>
    <xf numFmtId="8" fontId="7" fillId="7" borderId="36" xfId="2" applyFont="1" applyFill="1" applyBorder="1" applyAlignment="1" applyProtection="1">
      <alignment horizontal="center" vertical="center" wrapText="1"/>
    </xf>
    <xf numFmtId="41" fontId="5" fillId="2" borderId="0" xfId="0" applyNumberFormat="1" applyFont="1" applyAlignment="1" applyProtection="1">
      <alignment horizontal="left"/>
    </xf>
    <xf numFmtId="0" fontId="0" fillId="2" borderId="0" xfId="0" applyNumberFormat="1" applyAlignment="1" applyProtection="1">
      <alignment horizontal="left"/>
    </xf>
    <xf numFmtId="2" fontId="4" fillId="7" borderId="26" xfId="0" applyNumberFormat="1" applyFont="1" applyFill="1" applyBorder="1" applyProtection="1"/>
    <xf numFmtId="8" fontId="4" fillId="7" borderId="26" xfId="2" applyFont="1" applyFill="1" applyBorder="1" applyProtection="1"/>
    <xf numFmtId="0" fontId="9" fillId="3" borderId="0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Protection="1"/>
    <xf numFmtId="2" fontId="5" fillId="3" borderId="0" xfId="0" applyNumberFormat="1" applyFont="1" applyFill="1" applyBorder="1" applyProtection="1"/>
    <xf numFmtId="0" fontId="7" fillId="3" borderId="0" xfId="0" applyNumberFormat="1" applyFont="1" applyFill="1" applyBorder="1" applyAlignment="1" applyProtection="1"/>
    <xf numFmtId="14" fontId="7" fillId="3" borderId="0" xfId="0" applyNumberFormat="1" applyFont="1" applyFill="1" applyBorder="1" applyAlignment="1" applyProtection="1"/>
    <xf numFmtId="14" fontId="7" fillId="3" borderId="0" xfId="0" applyNumberFormat="1" applyFont="1" applyFill="1" applyBorder="1" applyAlignment="1" applyProtection="1">
      <alignment horizontal="left"/>
    </xf>
    <xf numFmtId="0" fontId="0" fillId="3" borderId="0" xfId="0" applyNumberFormat="1" applyFill="1" applyBorder="1" applyProtection="1"/>
    <xf numFmtId="8" fontId="5" fillId="3" borderId="0" xfId="2" applyFont="1" applyFill="1" applyBorder="1" applyProtection="1"/>
    <xf numFmtId="14" fontId="7" fillId="3" borderId="0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right"/>
    </xf>
    <xf numFmtId="14" fontId="9" fillId="3" borderId="1" xfId="0" applyNumberFormat="1" applyFont="1" applyFill="1" applyBorder="1" applyAlignment="1" applyProtection="1">
      <alignment horizontal="center"/>
    </xf>
    <xf numFmtId="14" fontId="9" fillId="3" borderId="0" xfId="0" applyNumberFormat="1" applyFont="1" applyFill="1" applyBorder="1" applyAlignment="1" applyProtection="1">
      <alignment horizontal="center"/>
    </xf>
    <xf numFmtId="14" fontId="9" fillId="3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Alignment="1" applyProtection="1">
      <alignment horizontal="center" wrapText="1"/>
    </xf>
    <xf numFmtId="0" fontId="7" fillId="7" borderId="26" xfId="0" applyNumberFormat="1" applyFont="1" applyFill="1" applyBorder="1" applyProtection="1"/>
    <xf numFmtId="2" fontId="24" fillId="4" borderId="37" xfId="0" applyNumberFormat="1" applyFont="1" applyFill="1" applyBorder="1" applyAlignment="1" applyProtection="1">
      <alignment horizontal="left"/>
      <protection locked="0"/>
    </xf>
    <xf numFmtId="8" fontId="24" fillId="4" borderId="37" xfId="2" applyFont="1" applyFill="1" applyBorder="1" applyAlignment="1" applyProtection="1">
      <alignment horizontal="left"/>
      <protection locked="0"/>
    </xf>
    <xf numFmtId="2" fontId="24" fillId="4" borderId="37" xfId="0" applyNumberFormat="1" applyFont="1" applyFill="1" applyBorder="1" applyProtection="1">
      <protection locked="0"/>
    </xf>
    <xf numFmtId="171" fontId="12" fillId="4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NumberFormat="1" applyFill="1"/>
    <xf numFmtId="164" fontId="13" fillId="2" borderId="0" xfId="0" applyNumberFormat="1" applyFont="1" applyAlignment="1" applyProtection="1"/>
    <xf numFmtId="4" fontId="25" fillId="3" borderId="0" xfId="0" applyNumberFormat="1" applyFont="1" applyFill="1" applyAlignment="1" applyProtection="1">
      <alignment horizontal="center" vertical="center" wrapText="1"/>
    </xf>
    <xf numFmtId="0" fontId="10" fillId="3" borderId="0" xfId="0" applyNumberFormat="1" applyFont="1" applyFill="1" applyProtection="1"/>
    <xf numFmtId="0" fontId="10" fillId="3" borderId="0" xfId="0" applyNumberFormat="1" applyFont="1" applyFill="1" applyBorder="1" applyProtection="1"/>
    <xf numFmtId="2" fontId="10" fillId="3" borderId="0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4" fontId="9" fillId="3" borderId="0" xfId="0" applyNumberFormat="1" applyFont="1" applyFill="1" applyBorder="1" applyAlignment="1" applyProtection="1"/>
    <xf numFmtId="8" fontId="10" fillId="3" borderId="0" xfId="2" applyFont="1" applyFill="1" applyBorder="1" applyProtection="1"/>
    <xf numFmtId="0" fontId="9" fillId="3" borderId="0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Border="1" applyAlignment="1" applyProtection="1">
      <alignment horizontal="center" vertical="center"/>
    </xf>
    <xf numFmtId="0" fontId="13" fillId="3" borderId="0" xfId="1" applyNumberFormat="1" applyFont="1" applyFill="1" applyBorder="1" applyAlignment="1" applyProtection="1"/>
    <xf numFmtId="0" fontId="13" fillId="4" borderId="1" xfId="0" applyNumberFormat="1" applyFont="1" applyFill="1" applyBorder="1" applyAlignment="1" applyProtection="1">
      <protection locked="0"/>
    </xf>
    <xf numFmtId="14" fontId="13" fillId="4" borderId="1" xfId="0" applyNumberFormat="1" applyFont="1" applyFill="1" applyBorder="1" applyAlignment="1" applyProtection="1">
      <protection locked="0"/>
    </xf>
    <xf numFmtId="7" fontId="0" fillId="2" borderId="0" xfId="0" applyNumberFormat="1" applyProtection="1"/>
    <xf numFmtId="0" fontId="13" fillId="0" borderId="2" xfId="0" applyNumberFormat="1" applyFont="1" applyFill="1" applyBorder="1" applyAlignment="1" applyProtection="1">
      <protection hidden="1"/>
    </xf>
    <xf numFmtId="168" fontId="13" fillId="0" borderId="3" xfId="0" applyNumberFormat="1" applyFont="1" applyFill="1" applyBorder="1" applyAlignment="1" applyProtection="1">
      <protection hidden="1"/>
    </xf>
    <xf numFmtId="0" fontId="13" fillId="7" borderId="0" xfId="0" applyNumberFormat="1" applyFont="1" applyFill="1" applyBorder="1" applyProtection="1"/>
    <xf numFmtId="0" fontId="24" fillId="0" borderId="0" xfId="0" applyNumberFormat="1" applyFont="1" applyFill="1"/>
    <xf numFmtId="0" fontId="17" fillId="3" borderId="0" xfId="0" applyFont="1" applyFill="1" applyBorder="1" applyAlignment="1" applyProtection="1">
      <alignment horizontal="center"/>
    </xf>
    <xf numFmtId="0" fontId="10" fillId="2" borderId="15" xfId="0" applyNumberFormat="1" applyFont="1" applyBorder="1" applyAlignment="1" applyProtection="1">
      <alignment horizontal="center" vertical="center"/>
    </xf>
    <xf numFmtId="0" fontId="10" fillId="2" borderId="17" xfId="0" applyNumberFormat="1" applyFont="1" applyBorder="1" applyAlignment="1" applyProtection="1">
      <alignment horizontal="center" vertical="center"/>
    </xf>
    <xf numFmtId="0" fontId="5" fillId="3" borderId="0" xfId="0" applyNumberFormat="1" applyFont="1" applyFill="1" applyProtection="1"/>
    <xf numFmtId="172" fontId="11" fillId="4" borderId="1" xfId="0" applyNumberFormat="1" applyFont="1" applyFill="1" applyBorder="1" applyAlignment="1" applyProtection="1">
      <alignment horizontal="center"/>
      <protection locked="0"/>
    </xf>
    <xf numFmtId="14" fontId="9" fillId="0" borderId="1" xfId="0" applyNumberFormat="1" applyFont="1" applyFill="1" applyBorder="1" applyAlignment="1" applyProtection="1">
      <alignment horizontal="center"/>
    </xf>
    <xf numFmtId="0" fontId="12" fillId="3" borderId="0" xfId="0" applyNumberFormat="1" applyFont="1" applyFill="1" applyAlignment="1" applyProtection="1">
      <alignment horizontal="right"/>
    </xf>
    <xf numFmtId="0" fontId="18" fillId="3" borderId="0" xfId="0" applyNumberFormat="1" applyFont="1" applyFill="1" applyBorder="1" applyAlignment="1" applyProtection="1">
      <alignment wrapText="1"/>
      <protection locked="0"/>
    </xf>
    <xf numFmtId="0" fontId="10" fillId="2" borderId="5" xfId="0" applyNumberFormat="1" applyFont="1" applyBorder="1" applyAlignment="1" applyProtection="1">
      <alignment horizontal="center"/>
    </xf>
    <xf numFmtId="0" fontId="10" fillId="2" borderId="10" xfId="0" applyNumberFormat="1" applyFont="1" applyBorder="1" applyAlignment="1" applyProtection="1">
      <alignment horizontal="center"/>
    </xf>
    <xf numFmtId="0" fontId="10" fillId="2" borderId="4" xfId="0" applyNumberFormat="1" applyFont="1" applyBorder="1" applyAlignment="1" applyProtection="1">
      <alignment horizontal="center"/>
    </xf>
    <xf numFmtId="0" fontId="10" fillId="2" borderId="6" xfId="0" applyNumberFormat="1" applyFont="1" applyBorder="1" applyAlignment="1" applyProtection="1">
      <alignment horizontal="center"/>
    </xf>
    <xf numFmtId="0" fontId="24" fillId="3" borderId="0" xfId="0" applyNumberFormat="1" applyFont="1" applyFill="1" applyAlignment="1" applyProtection="1"/>
    <xf numFmtId="0" fontId="28" fillId="3" borderId="0" xfId="0" applyNumberFormat="1" applyFont="1" applyFill="1" applyAlignment="1" applyProtection="1">
      <alignment horizontal="right"/>
    </xf>
    <xf numFmtId="0" fontId="0" fillId="3" borderId="0" xfId="0" applyNumberFormat="1" applyFill="1" applyProtection="1"/>
    <xf numFmtId="0" fontId="7" fillId="3" borderId="0" xfId="0" applyNumberFormat="1" applyFont="1" applyFill="1" applyAlignment="1" applyProtection="1">
      <alignment horizontal="center" wrapText="1"/>
    </xf>
    <xf numFmtId="0" fontId="7" fillId="7" borderId="36" xfId="0" applyNumberFormat="1" applyFont="1" applyFill="1" applyBorder="1" applyAlignment="1" applyProtection="1">
      <alignment horizontal="center" vertical="center" wrapText="1"/>
    </xf>
    <xf numFmtId="14" fontId="9" fillId="3" borderId="0" xfId="0" applyNumberFormat="1" applyFont="1" applyFill="1" applyBorder="1" applyAlignment="1" applyProtection="1">
      <alignment horizontal="right"/>
    </xf>
    <xf numFmtId="0" fontId="24" fillId="3" borderId="0" xfId="0" applyNumberFormat="1" applyFont="1" applyFill="1" applyAlignment="1" applyProtection="1">
      <alignment horizontal="left" wrapText="1"/>
    </xf>
    <xf numFmtId="0" fontId="13" fillId="3" borderId="0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2" fontId="19" fillId="3" borderId="0" xfId="0" applyNumberFormat="1" applyFont="1" applyFill="1" applyAlignment="1" applyProtection="1">
      <alignment horizontal="center" vertical="center" wrapText="1"/>
    </xf>
    <xf numFmtId="0" fontId="4" fillId="2" borderId="0" xfId="0" applyNumberFormat="1" applyFont="1" applyAlignment="1" applyProtection="1">
      <alignment horizontal="left"/>
    </xf>
    <xf numFmtId="0" fontId="7" fillId="0" borderId="0" xfId="0" applyNumberFormat="1" applyFont="1" applyFill="1" applyBorder="1" applyProtection="1"/>
    <xf numFmtId="0" fontId="13" fillId="0" borderId="3" xfId="1" applyNumberFormat="1" applyFont="1" applyFill="1" applyBorder="1" applyAlignment="1" applyProtection="1">
      <protection hidden="1"/>
    </xf>
    <xf numFmtId="0" fontId="4" fillId="3" borderId="0" xfId="0" applyNumberFormat="1" applyFont="1" applyFill="1" applyProtection="1"/>
    <xf numFmtId="168" fontId="10" fillId="4" borderId="19" xfId="0" applyNumberFormat="1" applyFont="1" applyFill="1" applyBorder="1" applyAlignment="1" applyProtection="1">
      <alignment horizontal="center"/>
      <protection locked="0"/>
    </xf>
    <xf numFmtId="7" fontId="10" fillId="4" borderId="19" xfId="2" applyNumberFormat="1" applyFont="1" applyFill="1" applyBorder="1" applyAlignment="1" applyProtection="1">
      <alignment horizontal="right"/>
      <protection locked="0"/>
    </xf>
    <xf numFmtId="44" fontId="10" fillId="4" borderId="20" xfId="2" applyNumberFormat="1" applyFont="1" applyFill="1" applyBorder="1" applyAlignment="1" applyProtection="1">
      <alignment horizontal="right"/>
      <protection locked="0"/>
    </xf>
    <xf numFmtId="44" fontId="9" fillId="7" borderId="16" xfId="0" applyNumberFormat="1" applyFont="1" applyFill="1" applyBorder="1" applyAlignment="1" applyProtection="1">
      <alignment horizontal="right"/>
    </xf>
    <xf numFmtId="0" fontId="10" fillId="4" borderId="5" xfId="0" applyNumberFormat="1" applyFont="1" applyFill="1" applyBorder="1" applyProtection="1">
      <protection locked="0"/>
    </xf>
    <xf numFmtId="0" fontId="10" fillId="4" borderId="19" xfId="0" applyNumberFormat="1" applyFont="1" applyFill="1" applyBorder="1" applyProtection="1">
      <protection locked="0"/>
    </xf>
    <xf numFmtId="0" fontId="10" fillId="4" borderId="23" xfId="0" applyNumberFormat="1" applyFont="1" applyFill="1" applyBorder="1" applyProtection="1">
      <protection locked="0"/>
    </xf>
    <xf numFmtId="1" fontId="10" fillId="4" borderId="14" xfId="0" applyNumberFormat="1" applyFont="1" applyFill="1" applyBorder="1" applyAlignment="1" applyProtection="1">
      <alignment horizontal="center"/>
      <protection locked="0"/>
    </xf>
    <xf numFmtId="1" fontId="10" fillId="4" borderId="21" xfId="0" applyNumberFormat="1" applyFont="1" applyFill="1" applyBorder="1" applyAlignment="1" applyProtection="1">
      <alignment horizontal="center"/>
      <protection locked="0"/>
    </xf>
    <xf numFmtId="1" fontId="10" fillId="4" borderId="22" xfId="0" applyNumberFormat="1" applyFont="1" applyFill="1" applyBorder="1" applyAlignment="1" applyProtection="1">
      <alignment horizontal="center"/>
      <protection locked="0"/>
    </xf>
    <xf numFmtId="9" fontId="13" fillId="4" borderId="3" xfId="4" applyFont="1" applyFill="1" applyBorder="1" applyProtection="1">
      <protection locked="0"/>
    </xf>
    <xf numFmtId="44" fontId="11" fillId="4" borderId="9" xfId="2" applyNumberFormat="1" applyFont="1" applyFill="1" applyBorder="1" applyAlignment="1" applyProtection="1">
      <protection locked="0"/>
    </xf>
    <xf numFmtId="0" fontId="12" fillId="3" borderId="0" xfId="0" applyNumberFormat="1" applyFont="1" applyFill="1" applyBorder="1" applyAlignment="1" applyProtection="1">
      <alignment horizontal="right"/>
    </xf>
    <xf numFmtId="172" fontId="11" fillId="3" borderId="0" xfId="0" applyNumberFormat="1" applyFont="1" applyFill="1" applyBorder="1" applyAlignment="1" applyProtection="1">
      <alignment horizontal="center"/>
      <protection locked="0"/>
    </xf>
    <xf numFmtId="0" fontId="13" fillId="2" borderId="3" xfId="0" applyNumberFormat="1" applyFont="1" applyBorder="1" applyAlignment="1" applyProtection="1">
      <alignment horizontal="center"/>
    </xf>
    <xf numFmtId="0" fontId="13" fillId="3" borderId="2" xfId="0" applyNumberFormat="1" applyFont="1" applyFill="1" applyBorder="1" applyAlignment="1" applyProtection="1">
      <protection locked="0"/>
    </xf>
    <xf numFmtId="0" fontId="11" fillId="2" borderId="1" xfId="0" applyNumberFormat="1" applyFont="1" applyBorder="1" applyAlignment="1" applyProtection="1">
      <alignment horizontal="right"/>
    </xf>
    <xf numFmtId="0" fontId="33" fillId="3" borderId="0" xfId="6" applyNumberFormat="1" applyFont="1" applyFill="1" applyAlignment="1" applyProtection="1">
      <alignment wrapText="1"/>
    </xf>
    <xf numFmtId="0" fontId="24" fillId="3" borderId="0" xfId="0" applyNumberFormat="1" applyFont="1" applyFill="1" applyAlignment="1" applyProtection="1">
      <alignment horizontal="right"/>
    </xf>
    <xf numFmtId="0" fontId="34" fillId="3" borderId="0" xfId="0" applyNumberFormat="1" applyFont="1" applyFill="1" applyAlignment="1" applyProtection="1"/>
    <xf numFmtId="0" fontId="35" fillId="3" borderId="0" xfId="7" applyNumberFormat="1" applyFill="1" applyAlignment="1" applyProtection="1"/>
    <xf numFmtId="0" fontId="24" fillId="3" borderId="0" xfId="0" applyNumberFormat="1" applyFont="1" applyFill="1"/>
    <xf numFmtId="0" fontId="3" fillId="3" borderId="0" xfId="6" applyNumberFormat="1" applyFill="1" applyAlignment="1" applyProtection="1">
      <alignment wrapText="1"/>
    </xf>
    <xf numFmtId="0" fontId="17" fillId="3" borderId="0" xfId="0" applyFont="1" applyFill="1" applyBorder="1" applyAlignment="1" applyProtection="1"/>
    <xf numFmtId="1" fontId="15" fillId="9" borderId="0" xfId="0" applyNumberFormat="1" applyFont="1" applyFill="1" applyAlignment="1" applyProtection="1"/>
    <xf numFmtId="0" fontId="13" fillId="9" borderId="0" xfId="0" applyNumberFormat="1" applyFont="1" applyFill="1" applyAlignment="1" applyProtection="1"/>
    <xf numFmtId="0" fontId="12" fillId="3" borderId="0" xfId="0" applyNumberFormat="1" applyFont="1" applyFill="1" applyBorder="1" applyAlignment="1" applyProtection="1"/>
    <xf numFmtId="44" fontId="32" fillId="3" borderId="0" xfId="0" applyNumberFormat="1" applyFont="1" applyFill="1" applyBorder="1" applyAlignment="1" applyProtection="1">
      <alignment horizontal="center"/>
    </xf>
    <xf numFmtId="0" fontId="29" fillId="2" borderId="0" xfId="0" applyNumberFormat="1" applyFont="1" applyAlignment="1" applyProtection="1">
      <alignment wrapText="1"/>
    </xf>
    <xf numFmtId="0" fontId="29" fillId="2" borderId="0" xfId="0" applyNumberFormat="1" applyFont="1" applyAlignment="1" applyProtection="1"/>
    <xf numFmtId="0" fontId="37" fillId="3" borderId="44" xfId="5" applyNumberFormat="1" applyFont="1" applyFill="1" applyAlignment="1" applyProtection="1"/>
    <xf numFmtId="7" fontId="10" fillId="4" borderId="39" xfId="2" applyNumberFormat="1" applyFont="1" applyFill="1" applyBorder="1" applyAlignment="1" applyProtection="1">
      <alignment horizontal="right"/>
      <protection locked="0"/>
    </xf>
    <xf numFmtId="0" fontId="10" fillId="2" borderId="49" xfId="0" applyNumberFormat="1" applyFont="1" applyBorder="1" applyAlignment="1" applyProtection="1">
      <alignment horizontal="center"/>
    </xf>
    <xf numFmtId="170" fontId="10" fillId="4" borderId="48" xfId="1" applyNumberFormat="1" applyFont="1" applyFill="1" applyBorder="1" applyAlignment="1" applyProtection="1">
      <alignment horizontal="center"/>
      <protection locked="0"/>
    </xf>
    <xf numFmtId="44" fontId="9" fillId="7" borderId="23" xfId="0" applyNumberFormat="1" applyFont="1" applyFill="1" applyBorder="1" applyAlignment="1" applyProtection="1">
      <alignment horizontal="right"/>
    </xf>
    <xf numFmtId="0" fontId="38" fillId="3" borderId="0" xfId="0" applyNumberFormat="1" applyFont="1" applyFill="1" applyAlignment="1" applyProtection="1"/>
    <xf numFmtId="0" fontId="35" fillId="3" borderId="0" xfId="7" applyFill="1"/>
    <xf numFmtId="0" fontId="24" fillId="3" borderId="0" xfId="0" applyNumberFormat="1" applyFont="1" applyFill="1" applyAlignment="1" applyProtection="1">
      <alignment wrapText="1"/>
    </xf>
    <xf numFmtId="0" fontId="13" fillId="2" borderId="18" xfId="0" applyNumberFormat="1" applyFont="1" applyBorder="1" applyAlignment="1" applyProtection="1">
      <alignment horizontal="right"/>
    </xf>
    <xf numFmtId="44" fontId="13" fillId="2" borderId="0" xfId="0" applyNumberFormat="1" applyFont="1" applyProtection="1">
      <protection hidden="1"/>
    </xf>
    <xf numFmtId="44" fontId="24" fillId="3" borderId="37" xfId="0" applyNumberFormat="1" applyFont="1" applyFill="1" applyBorder="1" applyProtection="1">
      <protection hidden="1"/>
    </xf>
    <xf numFmtId="44" fontId="4" fillId="7" borderId="26" xfId="0" applyNumberFormat="1" applyFont="1" applyFill="1" applyBorder="1" applyProtection="1">
      <protection hidden="1"/>
    </xf>
    <xf numFmtId="44" fontId="24" fillId="2" borderId="32" xfId="0" applyNumberFormat="1" applyFont="1" applyBorder="1" applyProtection="1">
      <protection hidden="1"/>
    </xf>
    <xf numFmtId="0" fontId="4" fillId="4" borderId="31" xfId="0" applyFont="1" applyFill="1" applyBorder="1" applyAlignment="1" applyProtection="1">
      <alignment horizontal="left" vertical="center" wrapText="1"/>
      <protection locked="0"/>
    </xf>
    <xf numFmtId="2" fontId="4" fillId="4" borderId="30" xfId="0" applyNumberFormat="1" applyFont="1" applyFill="1" applyBorder="1" applyAlignment="1" applyProtection="1">
      <alignment horizontal="right" vertical="center"/>
      <protection locked="0"/>
    </xf>
    <xf numFmtId="44" fontId="4" fillId="4" borderId="34" xfId="2" applyNumberFormat="1" applyFont="1" applyFill="1" applyBorder="1" applyAlignment="1" applyProtection="1">
      <alignment horizontal="right" vertical="center"/>
      <protection locked="0"/>
    </xf>
    <xf numFmtId="44" fontId="5" fillId="3" borderId="35" xfId="0" applyNumberFormat="1" applyFont="1" applyFill="1" applyBorder="1" applyAlignment="1" applyProtection="1">
      <alignment horizontal="right" vertical="center"/>
      <protection hidden="1"/>
    </xf>
    <xf numFmtId="2" fontId="5" fillId="4" borderId="31" xfId="0" applyNumberFormat="1" applyFont="1" applyFill="1" applyBorder="1" applyAlignment="1" applyProtection="1">
      <alignment horizontal="right" vertical="center"/>
      <protection locked="0"/>
    </xf>
    <xf numFmtId="44" fontId="5" fillId="3" borderId="31" xfId="0" applyNumberFormat="1" applyFont="1" applyFill="1" applyBorder="1" applyAlignment="1" applyProtection="1">
      <alignment horizontal="right" vertical="center"/>
      <protection hidden="1"/>
    </xf>
    <xf numFmtId="44" fontId="5" fillId="2" borderId="34" xfId="0" applyNumberFormat="1" applyFont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Protection="1"/>
    <xf numFmtId="166" fontId="24" fillId="4" borderId="33" xfId="0" applyNumberFormat="1" applyFont="1" applyFill="1" applyBorder="1" applyAlignment="1" applyProtection="1">
      <alignment horizontal="left" vertical="top" wrapText="1"/>
      <protection locked="0"/>
    </xf>
    <xf numFmtId="44" fontId="4" fillId="7" borderId="26" xfId="0" applyNumberFormat="1" applyFont="1" applyFill="1" applyBorder="1" applyProtection="1"/>
    <xf numFmtId="44" fontId="24" fillId="4" borderId="37" xfId="0" applyNumberFormat="1" applyFont="1" applyFill="1" applyBorder="1" applyProtection="1">
      <protection locked="0"/>
    </xf>
    <xf numFmtId="172" fontId="9" fillId="3" borderId="1" xfId="0" applyNumberFormat="1" applyFont="1" applyFill="1" applyBorder="1" applyAlignment="1" applyProtection="1">
      <alignment horizontal="center"/>
      <protection hidden="1"/>
    </xf>
    <xf numFmtId="14" fontId="9" fillId="3" borderId="1" xfId="0" applyNumberFormat="1" applyFont="1" applyFill="1" applyBorder="1" applyAlignment="1" applyProtection="1">
      <alignment horizontal="left"/>
      <protection hidden="1"/>
    </xf>
    <xf numFmtId="14" fontId="9" fillId="3" borderId="1" xfId="0" applyNumberFormat="1" applyFont="1" applyFill="1" applyBorder="1" applyAlignment="1" applyProtection="1">
      <alignment horizontal="center"/>
      <protection hidden="1"/>
    </xf>
    <xf numFmtId="0" fontId="11" fillId="3" borderId="0" xfId="0" applyNumberFormat="1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>
      <alignment horizontal="right"/>
    </xf>
    <xf numFmtId="8" fontId="9" fillId="3" borderId="0" xfId="2" applyFont="1" applyFill="1" applyBorder="1" applyAlignment="1" applyProtection="1">
      <alignment horizontal="right"/>
    </xf>
    <xf numFmtId="8" fontId="9" fillId="3" borderId="0" xfId="2" applyFont="1" applyFill="1" applyBorder="1" applyAlignment="1" applyProtection="1">
      <alignment horizontal="center"/>
      <protection hidden="1"/>
    </xf>
    <xf numFmtId="8" fontId="7" fillId="3" borderId="0" xfId="2" applyFont="1" applyFill="1" applyBorder="1" applyAlignment="1" applyProtection="1">
      <alignment horizontal="right"/>
    </xf>
    <xf numFmtId="14" fontId="9" fillId="0" borderId="0" xfId="0" applyNumberFormat="1" applyFont="1" applyFill="1" applyBorder="1" applyAlignment="1" applyProtection="1"/>
    <xf numFmtId="9" fontId="5" fillId="3" borderId="31" xfId="0" applyNumberFormat="1" applyFont="1" applyFill="1" applyBorder="1" applyAlignment="1" applyProtection="1">
      <alignment horizontal="right" vertical="center"/>
      <protection hidden="1"/>
    </xf>
    <xf numFmtId="9" fontId="19" fillId="3" borderId="0" xfId="0" applyNumberFormat="1" applyFont="1" applyFill="1" applyAlignment="1" applyProtection="1">
      <alignment horizontal="center" vertical="center" wrapText="1"/>
    </xf>
    <xf numFmtId="9" fontId="7" fillId="3" borderId="0" xfId="0" applyNumberFormat="1" applyFont="1" applyFill="1" applyBorder="1" applyAlignment="1" applyProtection="1"/>
    <xf numFmtId="9" fontId="7" fillId="3" borderId="0" xfId="0" applyNumberFormat="1" applyFont="1" applyFill="1" applyBorder="1" applyAlignment="1" applyProtection="1">
      <alignment horizontal="right"/>
    </xf>
    <xf numFmtId="9" fontId="7" fillId="7" borderId="36" xfId="0" applyNumberFormat="1" applyFont="1" applyFill="1" applyBorder="1" applyAlignment="1" applyProtection="1">
      <alignment horizontal="center" vertical="center" wrapText="1"/>
    </xf>
    <xf numFmtId="9" fontId="0" fillId="2" borderId="0" xfId="0" applyNumberFormat="1" applyProtection="1"/>
    <xf numFmtId="0" fontId="7" fillId="0" borderId="0" xfId="0" applyNumberFormat="1" applyFont="1" applyFill="1" applyBorder="1" applyAlignment="1" applyProtection="1">
      <alignment horizontal="left"/>
    </xf>
    <xf numFmtId="0" fontId="7" fillId="7" borderId="26" xfId="0" applyNumberFormat="1" applyFont="1" applyFill="1" applyBorder="1" applyAlignment="1" applyProtection="1">
      <alignment horizontal="left"/>
    </xf>
    <xf numFmtId="2" fontId="7" fillId="7" borderId="26" xfId="0" applyNumberFormat="1" applyFont="1" applyFill="1" applyBorder="1" applyAlignment="1" applyProtection="1">
      <alignment horizontal="right" vertical="center"/>
    </xf>
    <xf numFmtId="8" fontId="7" fillId="7" borderId="26" xfId="2" applyFont="1" applyFill="1" applyBorder="1" applyAlignment="1" applyProtection="1">
      <alignment horizontal="right" vertical="center"/>
    </xf>
    <xf numFmtId="44" fontId="7" fillId="7" borderId="45" xfId="2" applyNumberFormat="1" applyFont="1" applyFill="1" applyBorder="1" applyAlignment="1" applyProtection="1">
      <alignment horizontal="right" vertical="center"/>
      <protection hidden="1"/>
    </xf>
    <xf numFmtId="44" fontId="7" fillId="7" borderId="45" xfId="0" applyNumberFormat="1" applyFont="1" applyFill="1" applyBorder="1" applyAlignment="1" applyProtection="1">
      <alignment horizontal="right" vertical="center"/>
      <protection hidden="1"/>
    </xf>
    <xf numFmtId="2" fontId="7" fillId="7" borderId="45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NumberFormat="1" applyFont="1" applyBorder="1" applyProtection="1"/>
    <xf numFmtId="4" fontId="7" fillId="3" borderId="0" xfId="0" applyNumberFormat="1" applyFont="1" applyFill="1" applyBorder="1" applyAlignment="1" applyProtection="1"/>
    <xf numFmtId="4" fontId="7" fillId="7" borderId="36" xfId="0" applyNumberFormat="1" applyFont="1" applyFill="1" applyBorder="1" applyAlignment="1" applyProtection="1">
      <alignment horizontal="center" vertical="center" wrapText="1"/>
    </xf>
    <xf numFmtId="4" fontId="5" fillId="4" borderId="35" xfId="0" applyNumberFormat="1" applyFont="1" applyFill="1" applyBorder="1" applyAlignment="1" applyProtection="1">
      <alignment horizontal="right" vertical="center"/>
      <protection locked="0"/>
    </xf>
    <xf numFmtId="4" fontId="7" fillId="7" borderId="45" xfId="1" applyNumberFormat="1" applyFont="1" applyFill="1" applyBorder="1" applyAlignment="1" applyProtection="1">
      <alignment horizontal="right" vertical="center"/>
      <protection hidden="1"/>
    </xf>
    <xf numFmtId="4" fontId="0" fillId="2" borderId="0" xfId="0" applyNumberFormat="1" applyProtection="1"/>
    <xf numFmtId="39" fontId="7" fillId="7" borderId="36" xfId="0" applyNumberFormat="1" applyFont="1" applyFill="1" applyBorder="1" applyAlignment="1" applyProtection="1">
      <alignment horizontal="center" vertical="center" wrapText="1"/>
    </xf>
    <xf numFmtId="39" fontId="0" fillId="2" borderId="0" xfId="0" applyNumberFormat="1" applyProtection="1"/>
    <xf numFmtId="173" fontId="19" fillId="3" borderId="0" xfId="0" applyNumberFormat="1" applyFont="1" applyFill="1" applyAlignment="1" applyProtection="1">
      <alignment horizontal="center" vertical="center" wrapText="1"/>
    </xf>
    <xf numFmtId="173" fontId="7" fillId="3" borderId="0" xfId="0" applyNumberFormat="1" applyFont="1" applyFill="1" applyBorder="1" applyAlignment="1" applyProtection="1"/>
    <xf numFmtId="173" fontId="7" fillId="7" borderId="36" xfId="0" applyNumberFormat="1" applyFont="1" applyFill="1" applyBorder="1" applyAlignment="1" applyProtection="1">
      <alignment horizontal="center" vertical="center" wrapText="1"/>
    </xf>
    <xf numFmtId="173" fontId="0" fillId="2" borderId="0" xfId="0" applyNumberFormat="1" applyProtection="1"/>
    <xf numFmtId="173" fontId="5" fillId="4" borderId="35" xfId="2" applyNumberFormat="1" applyFont="1" applyFill="1" applyBorder="1" applyAlignment="1" applyProtection="1">
      <alignment horizontal="right" vertical="center"/>
    </xf>
    <xf numFmtId="8" fontId="9" fillId="3" borderId="0" xfId="2" applyFont="1" applyFill="1" applyBorder="1" applyAlignment="1" applyProtection="1"/>
    <xf numFmtId="8" fontId="24" fillId="2" borderId="32" xfId="2" applyFont="1" applyFill="1" applyBorder="1" applyAlignment="1" applyProtection="1">
      <alignment horizontal="right"/>
      <protection hidden="1"/>
    </xf>
    <xf numFmtId="39" fontId="25" fillId="3" borderId="0" xfId="0" applyNumberFormat="1" applyFont="1" applyFill="1" applyAlignment="1" applyProtection="1">
      <alignment horizontal="center" vertical="center" wrapText="1"/>
    </xf>
    <xf numFmtId="39" fontId="9" fillId="3" borderId="0" xfId="0" applyNumberFormat="1" applyFont="1" applyFill="1" applyBorder="1" applyAlignment="1" applyProtection="1">
      <alignment horizontal="center"/>
    </xf>
    <xf numFmtId="39" fontId="24" fillId="4" borderId="37" xfId="0" applyNumberFormat="1" applyFont="1" applyFill="1" applyBorder="1" applyProtection="1">
      <protection locked="0"/>
    </xf>
    <xf numFmtId="39" fontId="4" fillId="7" borderId="26" xfId="0" applyNumberFormat="1" applyFont="1" applyFill="1" applyBorder="1" applyProtection="1"/>
    <xf numFmtId="44" fontId="9" fillId="7" borderId="51" xfId="0" applyNumberFormat="1" applyFont="1" applyFill="1" applyBorder="1" applyAlignment="1" applyProtection="1"/>
    <xf numFmtId="7" fontId="9" fillId="7" borderId="50" xfId="0" applyNumberFormat="1" applyFont="1" applyFill="1" applyBorder="1" applyAlignment="1" applyProtection="1">
      <alignment horizontal="right"/>
    </xf>
    <xf numFmtId="2" fontId="5" fillId="3" borderId="0" xfId="0" applyNumberFormat="1" applyFont="1" applyFill="1" applyBorder="1" applyAlignment="1" applyProtection="1">
      <alignment horizontal="center"/>
    </xf>
    <xf numFmtId="2" fontId="4" fillId="4" borderId="31" xfId="0" applyNumberFormat="1" applyFont="1" applyFill="1" applyBorder="1" applyAlignment="1" applyProtection="1">
      <alignment horizontal="center" vertical="center"/>
      <protection locked="0"/>
    </xf>
    <xf numFmtId="2" fontId="4" fillId="4" borderId="52" xfId="0" applyNumberFormat="1" applyFont="1" applyFill="1" applyBorder="1" applyAlignment="1" applyProtection="1">
      <alignment horizontal="center" vertical="center"/>
      <protection locked="0"/>
    </xf>
    <xf numFmtId="2" fontId="7" fillId="7" borderId="26" xfId="0" applyNumberFormat="1" applyFont="1" applyFill="1" applyBorder="1" applyAlignment="1" applyProtection="1">
      <alignment horizontal="center" vertical="center"/>
    </xf>
    <xf numFmtId="2" fontId="0" fillId="2" borderId="0" xfId="0" applyNumberFormat="1" applyAlignment="1" applyProtection="1">
      <alignment horizontal="center"/>
    </xf>
    <xf numFmtId="170" fontId="24" fillId="4" borderId="19" xfId="1" applyNumberFormat="1" applyFont="1" applyFill="1" applyBorder="1" applyAlignment="1" applyProtection="1">
      <alignment horizontal="center" vertical="center"/>
      <protection locked="0"/>
    </xf>
    <xf numFmtId="44" fontId="4" fillId="7" borderId="26" xfId="2" applyNumberFormat="1" applyFont="1" applyFill="1" applyBorder="1" applyAlignment="1" applyProtection="1">
      <alignment horizontal="right"/>
      <protection hidden="1"/>
    </xf>
    <xf numFmtId="44" fontId="4" fillId="7" borderId="26" xfId="0" applyNumberFormat="1" applyFont="1" applyFill="1" applyBorder="1" applyAlignment="1" applyProtection="1">
      <alignment horizontal="right"/>
      <protection hidden="1"/>
    </xf>
    <xf numFmtId="44" fontId="7" fillId="7" borderId="45" xfId="1" applyNumberFormat="1" applyFont="1" applyFill="1" applyBorder="1" applyAlignment="1" applyProtection="1">
      <alignment vertical="center"/>
      <protection hidden="1"/>
    </xf>
    <xf numFmtId="44" fontId="24" fillId="4" borderId="37" xfId="2" applyNumberFormat="1" applyFont="1" applyFill="1" applyBorder="1" applyAlignment="1" applyProtection="1">
      <alignment horizontal="left"/>
      <protection locked="0"/>
    </xf>
    <xf numFmtId="44" fontId="24" fillId="2" borderId="32" xfId="2" applyNumberFormat="1" applyFont="1" applyFill="1" applyBorder="1" applyAlignment="1" applyProtection="1">
      <alignment horizontal="right"/>
      <protection hidden="1"/>
    </xf>
    <xf numFmtId="2" fontId="24" fillId="4" borderId="37" xfId="0" applyNumberFormat="1" applyFont="1" applyFill="1" applyBorder="1" applyAlignment="1" applyProtection="1">
      <alignment horizontal="right"/>
      <protection locked="0"/>
    </xf>
    <xf numFmtId="2" fontId="24" fillId="4" borderId="37" xfId="0" applyNumberFormat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alignment horizontal="center"/>
      <protection hidden="1"/>
    </xf>
    <xf numFmtId="0" fontId="7" fillId="7" borderId="45" xfId="0" applyNumberFormat="1" applyFont="1" applyFill="1" applyBorder="1" applyAlignment="1" applyProtection="1">
      <alignment horizontal="right" vertical="center"/>
      <protection hidden="1"/>
    </xf>
    <xf numFmtId="44" fontId="5" fillId="4" borderId="35" xfId="2" applyNumberFormat="1" applyFont="1" applyFill="1" applyBorder="1" applyAlignment="1" applyProtection="1">
      <alignment horizontal="right" vertical="center"/>
      <protection locked="0"/>
    </xf>
    <xf numFmtId="44" fontId="5" fillId="2" borderId="35" xfId="2" applyNumberFormat="1" applyFont="1" applyFill="1" applyBorder="1" applyAlignment="1" applyProtection="1">
      <alignment horizontal="right" vertical="center"/>
      <protection hidden="1"/>
    </xf>
    <xf numFmtId="2" fontId="4" fillId="4" borderId="31" xfId="0" applyNumberFormat="1" applyFont="1" applyFill="1" applyBorder="1" applyAlignment="1" applyProtection="1">
      <alignment horizontal="right" vertical="center"/>
      <protection locked="0"/>
    </xf>
    <xf numFmtId="0" fontId="7" fillId="7" borderId="45" xfId="4" applyNumberFormat="1" applyFont="1" applyFill="1" applyBorder="1" applyAlignment="1" applyProtection="1">
      <alignment horizontal="right" vertical="center"/>
      <protection hidden="1"/>
    </xf>
    <xf numFmtId="44" fontId="24" fillId="2" borderId="32" xfId="0" applyNumberFormat="1" applyFont="1" applyBorder="1" applyAlignment="1" applyProtection="1">
      <alignment horizontal="right"/>
      <protection hidden="1"/>
    </xf>
    <xf numFmtId="0" fontId="13" fillId="4" borderId="3" xfId="0" applyNumberFormat="1" applyFont="1" applyFill="1" applyBorder="1" applyAlignment="1" applyProtection="1">
      <protection locked="0" hidden="1"/>
    </xf>
    <xf numFmtId="44" fontId="4" fillId="2" borderId="0" xfId="0" quotePrefix="1" applyNumberFormat="1" applyFont="1" applyProtection="1"/>
    <xf numFmtId="2" fontId="41" fillId="4" borderId="30" xfId="0" applyNumberFormat="1" applyFont="1" applyFill="1" applyBorder="1" applyAlignment="1" applyProtection="1">
      <alignment horizontal="center" vertical="center"/>
      <protection hidden="1"/>
    </xf>
    <xf numFmtId="0" fontId="13" fillId="4" borderId="2" xfId="0" applyNumberFormat="1" applyFont="1" applyFill="1" applyBorder="1" applyAlignment="1" applyProtection="1">
      <alignment horizontal="left"/>
      <protection locked="0"/>
    </xf>
    <xf numFmtId="0" fontId="13" fillId="3" borderId="0" xfId="0" applyNumberFormat="1" applyFont="1" applyFill="1" applyBorder="1" applyAlignment="1" applyProtection="1">
      <alignment horizontal="left"/>
    </xf>
    <xf numFmtId="168" fontId="10" fillId="4" borderId="19" xfId="0" applyNumberFormat="1" applyFont="1" applyFill="1" applyBorder="1" applyAlignment="1" applyProtection="1">
      <alignment horizontal="center"/>
      <protection locked="0"/>
    </xf>
    <xf numFmtId="7" fontId="10" fillId="4" borderId="39" xfId="2" applyNumberFormat="1" applyFont="1" applyFill="1" applyBorder="1" applyAlignment="1" applyProtection="1">
      <alignment horizontal="right"/>
      <protection locked="0"/>
    </xf>
    <xf numFmtId="170" fontId="10" fillId="4" borderId="19" xfId="12" applyNumberFormat="1" applyFont="1" applyFill="1" applyBorder="1" applyAlignment="1" applyProtection="1">
      <alignment horizontal="center"/>
      <protection locked="0"/>
    </xf>
    <xf numFmtId="44" fontId="10" fillId="4" borderId="20" xfId="2" applyNumberFormat="1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 vertical="center"/>
      <protection locked="0"/>
    </xf>
    <xf numFmtId="44" fontId="4" fillId="4" borderId="34" xfId="2" applyNumberFormat="1" applyFont="1" applyFill="1" applyBorder="1" applyAlignment="1" applyProtection="1">
      <alignment horizontal="right" vertical="center"/>
      <protection locked="0"/>
    </xf>
    <xf numFmtId="2" fontId="4" fillId="4" borderId="30" xfId="0" applyNumberFormat="1" applyFont="1" applyFill="1" applyBorder="1" applyAlignment="1" applyProtection="1">
      <alignment horizontal="center" vertical="center"/>
      <protection locked="0"/>
    </xf>
    <xf numFmtId="2" fontId="4" fillId="4" borderId="31" xfId="0" applyNumberFormat="1" applyFont="1" applyFill="1" applyBorder="1" applyAlignment="1" applyProtection="1">
      <alignment horizontal="center" vertical="center"/>
      <protection locked="0"/>
    </xf>
    <xf numFmtId="2" fontId="41" fillId="4" borderId="30" xfId="0" applyNumberFormat="1" applyFont="1" applyFill="1" applyBorder="1" applyAlignment="1" applyProtection="1">
      <alignment horizontal="center" vertical="center"/>
      <protection locked="0"/>
    </xf>
    <xf numFmtId="0" fontId="4" fillId="4" borderId="31" xfId="11" applyFont="1" applyFill="1" applyBorder="1" applyAlignment="1" applyProtection="1">
      <alignment horizontal="left" vertical="center" wrapText="1"/>
      <protection locked="0"/>
    </xf>
    <xf numFmtId="2" fontId="41" fillId="13" borderId="30" xfId="0" applyNumberFormat="1" applyFont="1" applyFill="1" applyBorder="1" applyAlignment="1" applyProtection="1">
      <alignment horizontal="center" vertical="center"/>
      <protection locked="0"/>
    </xf>
    <xf numFmtId="2" fontId="4" fillId="4" borderId="31" xfId="0" applyNumberFormat="1" applyFont="1" applyFill="1" applyBorder="1" applyAlignment="1" applyProtection="1">
      <alignment horizontal="right" vertical="center"/>
      <protection locked="0"/>
    </xf>
    <xf numFmtId="166" fontId="24" fillId="4" borderId="33" xfId="0" applyNumberFormat="1" applyFont="1" applyFill="1" applyBorder="1" applyAlignment="1" applyProtection="1">
      <alignment horizontal="left" vertical="top" wrapText="1"/>
      <protection locked="0"/>
    </xf>
    <xf numFmtId="44" fontId="24" fillId="4" borderId="37" xfId="2" applyNumberFormat="1" applyFont="1" applyFill="1" applyBorder="1" applyAlignment="1" applyProtection="1">
      <alignment horizontal="left"/>
      <protection locked="0"/>
    </xf>
    <xf numFmtId="2" fontId="24" fillId="4" borderId="37" xfId="0" applyNumberFormat="1" applyFont="1" applyFill="1" applyBorder="1" applyAlignment="1" applyProtection="1">
      <protection locked="0"/>
    </xf>
    <xf numFmtId="0" fontId="5" fillId="3" borderId="0" xfId="0" applyNumberFormat="1" applyFont="1" applyFill="1" applyProtection="1">
      <protection hidden="1"/>
    </xf>
    <xf numFmtId="0" fontId="4" fillId="3" borderId="0" xfId="0" applyNumberFormat="1" applyFont="1" applyFill="1" applyProtection="1">
      <protection hidden="1"/>
    </xf>
    <xf numFmtId="0" fontId="9" fillId="3" borderId="0" xfId="0" applyNumberFormat="1" applyFont="1" applyFill="1" applyProtection="1">
      <protection hidden="1"/>
    </xf>
    <xf numFmtId="0" fontId="7" fillId="3" borderId="0" xfId="0" applyNumberFormat="1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0" xfId="0" applyFont="1" applyFill="1" applyProtection="1">
      <protection hidden="1"/>
    </xf>
    <xf numFmtId="0" fontId="43" fillId="3" borderId="0" xfId="6" applyNumberFormat="1" applyFont="1" applyFill="1" applyBorder="1" applyAlignment="1" applyProtection="1">
      <alignment vertical="center" wrapText="1"/>
    </xf>
    <xf numFmtId="9" fontId="5" fillId="3" borderId="0" xfId="4" applyFont="1" applyFill="1" applyProtection="1">
      <protection hidden="1"/>
    </xf>
    <xf numFmtId="9" fontId="0" fillId="3" borderId="0" xfId="4" applyFont="1" applyFill="1" applyProtection="1">
      <protection hidden="1"/>
    </xf>
    <xf numFmtId="9" fontId="4" fillId="3" borderId="0" xfId="4" applyFont="1" applyFill="1" applyProtection="1">
      <protection hidden="1"/>
    </xf>
    <xf numFmtId="0" fontId="36" fillId="3" borderId="0" xfId="7" applyFont="1" applyFill="1"/>
    <xf numFmtId="4" fontId="39" fillId="6" borderId="0" xfId="0" applyNumberFormat="1" applyFont="1" applyFill="1" applyAlignment="1" applyProtection="1">
      <alignment horizontal="center" vertical="center" wrapText="1"/>
    </xf>
    <xf numFmtId="0" fontId="1" fillId="10" borderId="0" xfId="6" applyNumberFormat="1" applyFont="1" applyAlignment="1" applyProtection="1">
      <alignment horizontal="center"/>
    </xf>
    <xf numFmtId="0" fontId="3" fillId="10" borderId="0" xfId="6" applyNumberFormat="1" applyAlignment="1" applyProtection="1">
      <alignment horizontal="center"/>
    </xf>
    <xf numFmtId="0" fontId="43" fillId="3" borderId="53" xfId="6" applyNumberFormat="1" applyFont="1" applyFill="1" applyBorder="1" applyAlignment="1" applyProtection="1">
      <alignment horizontal="center" vertical="center" wrapText="1"/>
    </xf>
    <xf numFmtId="0" fontId="43" fillId="3" borderId="54" xfId="6" applyNumberFormat="1" applyFont="1" applyFill="1" applyBorder="1" applyAlignment="1" applyProtection="1">
      <alignment horizontal="center" vertical="center" wrapText="1"/>
    </xf>
    <xf numFmtId="0" fontId="43" fillId="3" borderId="55" xfId="6" applyNumberFormat="1" applyFont="1" applyFill="1" applyBorder="1" applyAlignment="1" applyProtection="1">
      <alignment horizontal="center" vertical="center" wrapText="1"/>
    </xf>
    <xf numFmtId="0" fontId="43" fillId="3" borderId="56" xfId="6" applyNumberFormat="1" applyFont="1" applyFill="1" applyBorder="1" applyAlignment="1" applyProtection="1">
      <alignment horizontal="center" vertical="center" wrapText="1"/>
    </xf>
    <xf numFmtId="0" fontId="43" fillId="3" borderId="0" xfId="6" applyNumberFormat="1" applyFont="1" applyFill="1" applyBorder="1" applyAlignment="1" applyProtection="1">
      <alignment horizontal="center" vertical="center" wrapText="1"/>
    </xf>
    <xf numFmtId="0" fontId="43" fillId="3" borderId="57" xfId="6" applyNumberFormat="1" applyFont="1" applyFill="1" applyBorder="1" applyAlignment="1" applyProtection="1">
      <alignment horizontal="center" vertical="center" wrapText="1"/>
    </xf>
    <xf numFmtId="0" fontId="43" fillId="3" borderId="58" xfId="6" applyNumberFormat="1" applyFont="1" applyFill="1" applyBorder="1" applyAlignment="1" applyProtection="1">
      <alignment horizontal="center" vertical="center" wrapText="1"/>
    </xf>
    <xf numFmtId="0" fontId="43" fillId="3" borderId="59" xfId="6" applyNumberFormat="1" applyFont="1" applyFill="1" applyBorder="1" applyAlignment="1" applyProtection="1">
      <alignment horizontal="center" vertical="center" wrapText="1"/>
    </xf>
    <xf numFmtId="0" fontId="43" fillId="3" borderId="60" xfId="6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Border="1" applyAlignment="1" applyProtection="1">
      <alignment horizontal="left"/>
    </xf>
    <xf numFmtId="0" fontId="12" fillId="0" borderId="18" xfId="0" applyNumberFormat="1" applyFont="1" applyFill="1" applyBorder="1" applyAlignment="1" applyProtection="1">
      <alignment horizontal="left"/>
    </xf>
    <xf numFmtId="0" fontId="12" fillId="0" borderId="28" xfId="0" applyNumberFormat="1" applyFont="1" applyFill="1" applyBorder="1" applyAlignment="1" applyProtection="1">
      <alignment horizontal="left"/>
    </xf>
    <xf numFmtId="0" fontId="13" fillId="2" borderId="1" xfId="0" applyNumberFormat="1" applyFont="1" applyBorder="1" applyAlignment="1" applyProtection="1">
      <alignment horizontal="center"/>
    </xf>
    <xf numFmtId="0" fontId="13" fillId="2" borderId="10" xfId="0" applyNumberFormat="1" applyFont="1" applyBorder="1" applyAlignment="1" applyProtection="1">
      <alignment horizontal="center"/>
    </xf>
    <xf numFmtId="0" fontId="12" fillId="7" borderId="28" xfId="0" applyNumberFormat="1" applyFont="1" applyFill="1" applyBorder="1" applyAlignment="1" applyProtection="1">
      <alignment horizontal="left"/>
    </xf>
    <xf numFmtId="0" fontId="13" fillId="4" borderId="2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</xf>
    <xf numFmtId="0" fontId="13" fillId="2" borderId="0" xfId="0" applyNumberFormat="1" applyFont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40" fillId="6" borderId="0" xfId="0" applyFont="1" applyFill="1" applyAlignment="1" applyProtection="1">
      <alignment horizontal="center" vertical="center" wrapText="1"/>
    </xf>
    <xf numFmtId="0" fontId="40" fillId="6" borderId="0" xfId="0" applyFont="1" applyFill="1" applyAlignment="1" applyProtection="1">
      <alignment horizontal="center" vertical="center"/>
    </xf>
    <xf numFmtId="44" fontId="26" fillId="8" borderId="38" xfId="2" applyNumberFormat="1" applyFont="1" applyFill="1" applyBorder="1" applyAlignment="1" applyProtection="1">
      <alignment horizontal="left"/>
      <protection hidden="1"/>
    </xf>
    <xf numFmtId="44" fontId="13" fillId="2" borderId="1" xfId="2" applyNumberFormat="1" applyFont="1" applyFill="1" applyBorder="1" applyAlignment="1" applyProtection="1">
      <alignment horizontal="left"/>
    </xf>
    <xf numFmtId="44" fontId="13" fillId="2" borderId="3" xfId="2" applyNumberFormat="1" applyFont="1" applyFill="1" applyBorder="1" applyAlignment="1" applyProtection="1">
      <alignment horizontal="right"/>
    </xf>
    <xf numFmtId="44" fontId="13" fillId="2" borderId="2" xfId="2" applyNumberFormat="1" applyFont="1" applyFill="1" applyBorder="1" applyAlignment="1" applyProtection="1">
      <alignment horizontal="left"/>
      <protection hidden="1"/>
    </xf>
    <xf numFmtId="44" fontId="13" fillId="2" borderId="1" xfId="2" applyNumberFormat="1" applyFont="1" applyFill="1" applyBorder="1" applyAlignment="1" applyProtection="1">
      <alignment horizontal="left"/>
      <protection hidden="1"/>
    </xf>
    <xf numFmtId="44" fontId="13" fillId="2" borderId="3" xfId="2" applyNumberFormat="1" applyFont="1" applyFill="1" applyBorder="1" applyAlignment="1" applyProtection="1">
      <alignment horizontal="left"/>
      <protection hidden="1"/>
    </xf>
    <xf numFmtId="169" fontId="13" fillId="4" borderId="3" xfId="0" applyNumberFormat="1" applyFont="1" applyFill="1" applyBorder="1" applyAlignment="1" applyProtection="1">
      <alignment horizontal="left"/>
      <protection locked="0"/>
    </xf>
    <xf numFmtId="167" fontId="18" fillId="4" borderId="1" xfId="0" applyNumberFormat="1" applyFont="1" applyFill="1" applyBorder="1" applyAlignment="1" applyProtection="1">
      <alignment horizontal="left"/>
      <protection locked="0"/>
    </xf>
    <xf numFmtId="0" fontId="13" fillId="4" borderId="1" xfId="0" applyNumberFormat="1" applyFont="1" applyFill="1" applyBorder="1" applyAlignment="1" applyProtection="1">
      <alignment horizontal="left"/>
      <protection locked="0"/>
    </xf>
    <xf numFmtId="14" fontId="13" fillId="4" borderId="1" xfId="0" applyNumberFormat="1" applyFont="1" applyFill="1" applyBorder="1" applyAlignment="1" applyProtection="1">
      <alignment horizontal="center"/>
      <protection locked="0"/>
    </xf>
    <xf numFmtId="0" fontId="18" fillId="4" borderId="1" xfId="0" applyNumberFormat="1" applyFont="1" applyFill="1" applyBorder="1" applyAlignment="1" applyProtection="1">
      <alignment horizontal="left" wrapText="1"/>
      <protection locked="0"/>
    </xf>
    <xf numFmtId="0" fontId="13" fillId="4" borderId="3" xfId="0" applyNumberFormat="1" applyFont="1" applyFill="1" applyBorder="1" applyAlignment="1" applyProtection="1">
      <alignment horizontal="left"/>
      <protection locked="0"/>
    </xf>
    <xf numFmtId="0" fontId="13" fillId="4" borderId="2" xfId="0" applyNumberFormat="1" applyFont="1" applyFill="1" applyBorder="1" applyAlignment="1" applyProtection="1">
      <alignment horizontal="left"/>
      <protection locked="0" hidden="1"/>
    </xf>
    <xf numFmtId="1" fontId="27" fillId="11" borderId="0" xfId="0" applyNumberFormat="1" applyFont="1" applyFill="1" applyAlignment="1" applyProtection="1">
      <alignment horizontal="center" vertical="center" textRotation="90"/>
    </xf>
    <xf numFmtId="0" fontId="10" fillId="2" borderId="27" xfId="0" applyNumberFormat="1" applyFont="1" applyBorder="1" applyAlignment="1" applyProtection="1">
      <alignment horizontal="center" vertical="center"/>
    </xf>
    <xf numFmtId="0" fontId="10" fillId="2" borderId="13" xfId="0" applyNumberFormat="1" applyFont="1" applyBorder="1" applyAlignment="1" applyProtection="1">
      <alignment horizontal="center" vertical="center"/>
    </xf>
    <xf numFmtId="0" fontId="10" fillId="2" borderId="9" xfId="0" applyNumberFormat="1" applyFont="1" applyBorder="1" applyAlignment="1" applyProtection="1">
      <alignment horizontal="center" vertical="center"/>
    </xf>
    <xf numFmtId="44" fontId="10" fillId="2" borderId="5" xfId="2" applyNumberFormat="1" applyFont="1" applyFill="1" applyBorder="1" applyAlignment="1" applyProtection="1">
      <alignment horizontal="right"/>
      <protection hidden="1"/>
    </xf>
    <xf numFmtId="44" fontId="10" fillId="2" borderId="25" xfId="2" applyNumberFormat="1" applyFont="1" applyFill="1" applyBorder="1" applyAlignment="1" applyProtection="1">
      <alignment horizontal="right"/>
      <protection hidden="1"/>
    </xf>
    <xf numFmtId="0" fontId="6" fillId="3" borderId="18" xfId="0" applyNumberFormat="1" applyFont="1" applyFill="1" applyBorder="1" applyAlignment="1" applyProtection="1">
      <alignment horizontal="justify"/>
    </xf>
    <xf numFmtId="0" fontId="10" fillId="4" borderId="19" xfId="0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Border="1" applyAlignment="1" applyProtection="1">
      <alignment horizontal="left"/>
    </xf>
    <xf numFmtId="0" fontId="11" fillId="5" borderId="0" xfId="0" applyNumberFormat="1" applyFont="1" applyFill="1" applyBorder="1" applyAlignment="1" applyProtection="1">
      <alignment horizontal="left" vertical="top"/>
    </xf>
    <xf numFmtId="0" fontId="13" fillId="3" borderId="1" xfId="0" applyNumberFormat="1" applyFont="1" applyFill="1" applyBorder="1" applyAlignment="1" applyProtection="1">
      <alignment horizontal="center"/>
    </xf>
    <xf numFmtId="0" fontId="13" fillId="3" borderId="24" xfId="0" applyNumberFormat="1" applyFont="1" applyFill="1" applyBorder="1" applyAlignment="1" applyProtection="1">
      <alignment horizontal="center"/>
    </xf>
    <xf numFmtId="0" fontId="13" fillId="2" borderId="2" xfId="0" applyNumberFormat="1" applyFont="1" applyBorder="1" applyAlignment="1" applyProtection="1">
      <alignment horizontal="left"/>
    </xf>
    <xf numFmtId="0" fontId="13" fillId="3" borderId="18" xfId="0" applyNumberFormat="1" applyFont="1" applyFill="1" applyBorder="1" applyAlignment="1" applyProtection="1">
      <alignment horizontal="center"/>
    </xf>
    <xf numFmtId="0" fontId="13" fillId="2" borderId="0" xfId="0" applyNumberFormat="1" applyFont="1" applyBorder="1" applyAlignment="1" applyProtection="1">
      <alignment horizontal="center" vertical="center"/>
    </xf>
    <xf numFmtId="14" fontId="10" fillId="4" borderId="5" xfId="0" applyNumberFormat="1" applyFont="1" applyFill="1" applyBorder="1" applyAlignment="1" applyProtection="1">
      <alignment horizontal="center"/>
      <protection locked="0"/>
    </xf>
    <xf numFmtId="0" fontId="10" fillId="4" borderId="5" xfId="0" applyNumberFormat="1" applyFont="1" applyFill="1" applyBorder="1" applyAlignment="1" applyProtection="1">
      <alignment horizontal="center"/>
      <protection locked="0"/>
    </xf>
    <xf numFmtId="0" fontId="10" fillId="4" borderId="23" xfId="0" applyNumberFormat="1" applyFont="1" applyFill="1" applyBorder="1" applyAlignment="1" applyProtection="1">
      <alignment horizontal="center"/>
      <protection locked="0"/>
    </xf>
    <xf numFmtId="44" fontId="12" fillId="7" borderId="0" xfId="2" applyNumberFormat="1" applyFont="1" applyFill="1" applyBorder="1" applyAlignment="1" applyProtection="1">
      <alignment horizontal="right"/>
      <protection hidden="1"/>
    </xf>
    <xf numFmtId="44" fontId="10" fillId="2" borderId="46" xfId="2" applyNumberFormat="1" applyFont="1" applyFill="1" applyBorder="1" applyAlignment="1" applyProtection="1">
      <alignment horizontal="right"/>
      <protection hidden="1"/>
    </xf>
    <xf numFmtId="44" fontId="10" fillId="2" borderId="47" xfId="2" applyNumberFormat="1" applyFont="1" applyFill="1" applyBorder="1" applyAlignment="1" applyProtection="1">
      <alignment horizontal="right"/>
      <protection hidden="1"/>
    </xf>
    <xf numFmtId="0" fontId="10" fillId="4" borderId="39" xfId="0" applyNumberFormat="1" applyFont="1" applyFill="1" applyBorder="1" applyAlignment="1" applyProtection="1">
      <alignment horizontal="center"/>
      <protection locked="0"/>
    </xf>
    <xf numFmtId="0" fontId="10" fillId="4" borderId="40" xfId="0" applyNumberFormat="1" applyFont="1" applyFill="1" applyBorder="1" applyAlignment="1" applyProtection="1">
      <alignment horizontal="center"/>
      <protection locked="0"/>
    </xf>
    <xf numFmtId="0" fontId="12" fillId="7" borderId="15" xfId="0" applyNumberFormat="1" applyFont="1" applyFill="1" applyBorder="1" applyAlignment="1" applyProtection="1">
      <alignment horizontal="center"/>
    </xf>
    <xf numFmtId="0" fontId="12" fillId="7" borderId="13" xfId="0" applyNumberFormat="1" applyFont="1" applyFill="1" applyBorder="1" applyAlignment="1" applyProtection="1">
      <alignment horizontal="center"/>
    </xf>
    <xf numFmtId="0" fontId="12" fillId="7" borderId="13" xfId="0" applyNumberFormat="1" applyFont="1" applyFill="1" applyBorder="1" applyAlignment="1" applyProtection="1">
      <alignment horizontal="right"/>
    </xf>
    <xf numFmtId="0" fontId="13" fillId="3" borderId="10" xfId="0" applyNumberFormat="1" applyFont="1" applyFill="1" applyBorder="1" applyAlignment="1" applyProtection="1">
      <alignment horizontal="center"/>
    </xf>
    <xf numFmtId="0" fontId="13" fillId="4" borderId="2" xfId="0" applyNumberFormat="1" applyFont="1" applyFill="1" applyBorder="1" applyAlignment="1" applyProtection="1">
      <alignment horizontal="left"/>
    </xf>
    <xf numFmtId="0" fontId="9" fillId="7" borderId="29" xfId="0" applyNumberFormat="1" applyFont="1" applyFill="1" applyBorder="1" applyAlignment="1" applyProtection="1">
      <alignment horizontal="right" vertical="center"/>
    </xf>
    <xf numFmtId="0" fontId="9" fillId="7" borderId="11" xfId="0" applyNumberFormat="1" applyFont="1" applyFill="1" applyBorder="1" applyAlignment="1" applyProtection="1">
      <alignment horizontal="right" vertical="center"/>
    </xf>
    <xf numFmtId="44" fontId="32" fillId="4" borderId="13" xfId="0" applyNumberFormat="1" applyFont="1" applyFill="1" applyBorder="1" applyAlignment="1" applyProtection="1">
      <alignment horizontal="center"/>
    </xf>
    <xf numFmtId="44" fontId="32" fillId="4" borderId="9" xfId="0" applyNumberFormat="1" applyFont="1" applyFill="1" applyBorder="1" applyAlignment="1" applyProtection="1">
      <alignment horizontal="center"/>
    </xf>
    <xf numFmtId="0" fontId="27" fillId="12" borderId="0" xfId="0" applyNumberFormat="1" applyFont="1" applyFill="1" applyBorder="1" applyAlignment="1" applyProtection="1">
      <alignment horizontal="center" vertical="center"/>
    </xf>
    <xf numFmtId="0" fontId="27" fillId="12" borderId="8" xfId="0" applyNumberFormat="1" applyFont="1" applyFill="1" applyBorder="1" applyAlignment="1" applyProtection="1">
      <alignment horizontal="center" vertical="center"/>
    </xf>
    <xf numFmtId="0" fontId="13" fillId="9" borderId="0" xfId="0" applyNumberFormat="1" applyFont="1" applyFill="1" applyAlignment="1" applyProtection="1">
      <alignment horizontal="center"/>
    </xf>
    <xf numFmtId="0" fontId="13" fillId="2" borderId="41" xfId="0" applyNumberFormat="1" applyFont="1" applyBorder="1" applyAlignment="1" applyProtection="1">
      <alignment horizontal="center"/>
    </xf>
    <xf numFmtId="0" fontId="13" fillId="2" borderId="42" xfId="0" applyNumberFormat="1" applyFont="1" applyBorder="1" applyAlignment="1" applyProtection="1">
      <alignment horizontal="center"/>
    </xf>
    <xf numFmtId="0" fontId="13" fillId="2" borderId="43" xfId="0" applyNumberFormat="1" applyFont="1" applyBorder="1" applyAlignment="1" applyProtection="1">
      <alignment horizontal="center"/>
    </xf>
    <xf numFmtId="44" fontId="12" fillId="7" borderId="0" xfId="2" applyNumberFormat="1" applyFont="1" applyFill="1" applyBorder="1" applyAlignment="1" applyProtection="1">
      <alignment horizontal="left"/>
      <protection hidden="1"/>
    </xf>
    <xf numFmtId="0" fontId="14" fillId="7" borderId="13" xfId="0" applyNumberFormat="1" applyFont="1" applyFill="1" applyBorder="1" applyAlignment="1" applyProtection="1">
      <alignment horizontal="center"/>
    </xf>
    <xf numFmtId="0" fontId="14" fillId="7" borderId="9" xfId="0" applyNumberFormat="1" applyFont="1" applyFill="1" applyBorder="1" applyAlignment="1" applyProtection="1">
      <alignment horizontal="center"/>
    </xf>
    <xf numFmtId="44" fontId="13" fillId="2" borderId="2" xfId="0" applyNumberFormat="1" applyFont="1" applyBorder="1" applyAlignment="1" applyProtection="1">
      <alignment horizontal="left"/>
      <protection hidden="1"/>
    </xf>
    <xf numFmtId="44" fontId="13" fillId="3" borderId="3" xfId="0" applyNumberFormat="1" applyFont="1" applyFill="1" applyBorder="1" applyAlignment="1" applyProtection="1">
      <alignment horizontal="left"/>
      <protection hidden="1"/>
    </xf>
    <xf numFmtId="0" fontId="13" fillId="3" borderId="18" xfId="0" applyNumberFormat="1" applyFont="1" applyFill="1" applyBorder="1" applyAlignment="1" applyProtection="1">
      <alignment horizontal="left"/>
    </xf>
    <xf numFmtId="0" fontId="32" fillId="4" borderId="15" xfId="0" applyNumberFormat="1" applyFont="1" applyFill="1" applyBorder="1" applyAlignment="1" applyProtection="1">
      <alignment horizontal="right"/>
    </xf>
    <xf numFmtId="0" fontId="32" fillId="4" borderId="13" xfId="0" applyNumberFormat="1" applyFont="1" applyFill="1" applyBorder="1" applyAlignment="1" applyProtection="1">
      <alignment horizontal="right"/>
    </xf>
    <xf numFmtId="172" fontId="11" fillId="4" borderId="1" xfId="0" applyNumberFormat="1" applyFont="1" applyFill="1" applyBorder="1" applyAlignment="1" applyProtection="1">
      <alignment horizontal="center"/>
      <protection locked="0"/>
    </xf>
    <xf numFmtId="44" fontId="13" fillId="2" borderId="3" xfId="0" applyNumberFormat="1" applyFont="1" applyBorder="1" applyAlignment="1" applyProtection="1">
      <alignment horizontal="left"/>
    </xf>
    <xf numFmtId="44" fontId="13" fillId="2" borderId="1" xfId="0" applyNumberFormat="1" applyFont="1" applyBorder="1" applyAlignment="1" applyProtection="1">
      <alignment horizontal="left"/>
      <protection hidden="1"/>
    </xf>
    <xf numFmtId="44" fontId="13" fillId="2" borderId="3" xfId="0" applyNumberFormat="1" applyFont="1" applyBorder="1" applyAlignment="1" applyProtection="1">
      <alignment horizontal="left"/>
      <protection hidden="1"/>
    </xf>
    <xf numFmtId="0" fontId="12" fillId="7" borderId="0" xfId="0" applyNumberFormat="1" applyFont="1" applyFill="1" applyAlignment="1" applyProtection="1">
      <alignment horizontal="right"/>
    </xf>
    <xf numFmtId="0" fontId="12" fillId="7" borderId="0" xfId="0" applyNumberFormat="1" applyFont="1" applyFill="1" applyBorder="1" applyAlignment="1" applyProtection="1">
      <alignment horizontal="right"/>
    </xf>
    <xf numFmtId="0" fontId="13" fillId="2" borderId="2" xfId="0" applyNumberFormat="1" applyFont="1" applyBorder="1" applyAlignment="1" applyProtection="1">
      <alignment horizontal="right"/>
    </xf>
    <xf numFmtId="0" fontId="9" fillId="3" borderId="0" xfId="0" applyNumberFormat="1" applyFont="1" applyFill="1" applyBorder="1" applyAlignment="1" applyProtection="1">
      <alignment horizontal="center"/>
      <protection hidden="1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8" fontId="9" fillId="3" borderId="0" xfId="2" applyFont="1" applyFill="1" applyBorder="1" applyAlignment="1" applyProtection="1">
      <alignment horizontal="right"/>
    </xf>
    <xf numFmtId="7" fontId="39" fillId="6" borderId="0" xfId="0" applyNumberFormat="1" applyFont="1" applyFill="1" applyAlignment="1" applyProtection="1">
      <alignment horizontal="center" vertical="center" wrapText="1"/>
    </xf>
    <xf numFmtId="38" fontId="9" fillId="3" borderId="0" xfId="2" applyNumberFormat="1" applyFont="1" applyFill="1" applyBorder="1" applyAlignment="1" applyProtection="1">
      <alignment horizontal="center"/>
      <protection hidden="1"/>
    </xf>
    <xf numFmtId="38" fontId="9" fillId="3" borderId="1" xfId="2" applyNumberFormat="1" applyFont="1" applyFill="1" applyBorder="1" applyAlignment="1" applyProtection="1">
      <alignment horizontal="center"/>
      <protection hidden="1"/>
    </xf>
    <xf numFmtId="14" fontId="9" fillId="3" borderId="0" xfId="0" applyNumberFormat="1" applyFont="1" applyFill="1" applyBorder="1" applyAlignment="1" applyProtection="1">
      <alignment horizontal="center"/>
    </xf>
  </cellXfs>
  <cellStyles count="15">
    <cellStyle name="20% - Accent2" xfId="6" builtinId="34"/>
    <cellStyle name="20% - Accent2 2" xfId="14" xr:uid="{DC75F134-0006-4370-9BEA-5F5CF0D216C1}"/>
    <cellStyle name="20% - Accent2 3" xfId="10" xr:uid="{1E2DBDD3-ABD4-4887-98A7-DB7A7DA0224D}"/>
    <cellStyle name="Comma" xfId="1" builtinId="3"/>
    <cellStyle name="Comma 2" xfId="12" xr:uid="{8EF85597-EBB9-4BB1-9BE1-905087E2C7EB}"/>
    <cellStyle name="Comma 3" xfId="8" xr:uid="{5929DDD9-847B-4EB4-B6BE-13248C366FE3}"/>
    <cellStyle name="Currency" xfId="2" builtinId="4"/>
    <cellStyle name="Heading 3" xfId="5" builtinId="18"/>
    <cellStyle name="Hyperlink" xfId="7" builtinId="8"/>
    <cellStyle name="Money Field" xfId="3" xr:uid="{00000000-0005-0000-0000-000005000000}"/>
    <cellStyle name="Normal" xfId="0" builtinId="0"/>
    <cellStyle name="Normal 2" xfId="11" xr:uid="{32EA6F43-6403-47E5-907B-918F7DDDF991}"/>
    <cellStyle name="Percent" xfId="4" builtinId="5"/>
    <cellStyle name="Percent 2" xfId="13" xr:uid="{A93571BC-DEDD-4187-A45C-34C3EC8154DA}"/>
    <cellStyle name="Percent 3" xfId="9" xr:uid="{0BB325BA-AA85-4C6F-82BE-8E21E99C5608}"/>
  </cellStyles>
  <dxfs count="22"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484216</xdr:colOff>
      <xdr:row>0</xdr:row>
      <xdr:rowOff>71339</xdr:rowOff>
    </xdr:from>
    <xdr:to>
      <xdr:col>12</xdr:col>
      <xdr:colOff>446693</xdr:colOff>
      <xdr:row>3</xdr:row>
      <xdr:rowOff>176298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4236" y="71339"/>
          <a:ext cx="709237" cy="699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171450</xdr:colOff>
          <xdr:row>7</xdr:row>
          <xdr:rowOff>142875</xdr:rowOff>
        </xdr:from>
        <xdr:to>
          <xdr:col>7</xdr:col>
          <xdr:colOff>247650</xdr:colOff>
          <xdr:row>7</xdr:row>
          <xdr:rowOff>219075</xdr:rowOff>
        </xdr:to>
        <xdr:sp macro="" textlink="">
          <xdr:nvSpPr>
            <xdr:cNvPr id="1390" name="Label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1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366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312057</xdr:colOff>
      <xdr:row>0</xdr:row>
      <xdr:rowOff>0</xdr:rowOff>
    </xdr:from>
    <xdr:to>
      <xdr:col>16</xdr:col>
      <xdr:colOff>1304541</xdr:colOff>
      <xdr:row>2</xdr:row>
      <xdr:rowOff>495300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1143" y="0"/>
          <a:ext cx="992484" cy="996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288636</xdr:colOff>
      <xdr:row>0</xdr:row>
      <xdr:rowOff>30699</xdr:rowOff>
    </xdr:from>
    <xdr:to>
      <xdr:col>14</xdr:col>
      <xdr:colOff>981363</xdr:colOff>
      <xdr:row>2</xdr:row>
      <xdr:rowOff>218208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091" y="423244"/>
          <a:ext cx="692727" cy="695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44642</xdr:colOff>
      <xdr:row>0</xdr:row>
      <xdr:rowOff>126142</xdr:rowOff>
    </xdr:from>
    <xdr:to>
      <xdr:col>9</xdr:col>
      <xdr:colOff>737369</xdr:colOff>
      <xdr:row>3</xdr:row>
      <xdr:rowOff>70041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9309" y="126142"/>
          <a:ext cx="692727" cy="688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60254</xdr:colOff>
      <xdr:row>0</xdr:row>
      <xdr:rowOff>110795</xdr:rowOff>
    </xdr:from>
    <xdr:to>
      <xdr:col>9</xdr:col>
      <xdr:colOff>752981</xdr:colOff>
      <xdr:row>3</xdr:row>
      <xdr:rowOff>54694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2817" y="110795"/>
          <a:ext cx="692727" cy="682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140"/>
  <sheetViews>
    <sheetView zoomScaleNormal="100" workbookViewId="0">
      <selection activeCell="N16" sqref="N16"/>
    </sheetView>
  </sheetViews>
  <sheetFormatPr defaultColWidth="8.88671875" defaultRowHeight="15" x14ac:dyDescent="0.2"/>
  <cols>
    <col min="1" max="1" width="3.77734375" style="15" customWidth="1"/>
    <col min="2" max="12" width="8.88671875" style="15"/>
    <col min="13" max="21" width="8.88671875" style="98"/>
    <col min="22" max="16384" width="8.88671875" style="15"/>
  </cols>
  <sheetData>
    <row r="1" spans="1:21" ht="15.6" customHeight="1" x14ac:dyDescent="0.2">
      <c r="A1" s="293" t="s">
        <v>144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21" ht="15.6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21" ht="15.6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21" ht="15.6" customHeight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21" s="117" customFormat="1" ht="13.9" customHeight="1" x14ac:dyDescent="0.25">
      <c r="A5" s="294" t="s">
        <v>162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165"/>
      <c r="O5" s="165"/>
      <c r="P5" s="165"/>
      <c r="Q5" s="165"/>
      <c r="R5" s="165"/>
      <c r="S5" s="165"/>
      <c r="T5" s="165"/>
      <c r="U5" s="165"/>
    </row>
    <row r="6" spans="1:21" s="117" customFormat="1" ht="13.9" customHeight="1" x14ac:dyDescent="0.25">
      <c r="A6" s="130"/>
      <c r="B6" s="130"/>
      <c r="C6" s="130"/>
      <c r="D6" s="130"/>
      <c r="E6" s="130"/>
      <c r="F6" s="130"/>
      <c r="G6" s="131"/>
      <c r="H6" s="130"/>
      <c r="I6" s="166"/>
      <c r="J6" s="166"/>
      <c r="K6" s="166"/>
      <c r="L6" s="166"/>
      <c r="M6" s="165"/>
      <c r="N6" s="165"/>
      <c r="O6" s="165"/>
      <c r="P6" s="165"/>
      <c r="Q6" s="165"/>
      <c r="R6" s="165"/>
      <c r="S6" s="165"/>
      <c r="T6" s="165"/>
      <c r="U6" s="165"/>
    </row>
    <row r="7" spans="1:21" s="117" customFormat="1" ht="13.9" customHeight="1" x14ac:dyDescent="0.2">
      <c r="A7" s="292" t="s">
        <v>82</v>
      </c>
      <c r="B7" s="292"/>
      <c r="C7" s="292"/>
      <c r="D7" s="292"/>
      <c r="E7" s="130"/>
      <c r="F7" s="130"/>
      <c r="G7" s="131"/>
      <c r="H7" s="130"/>
      <c r="I7" s="161"/>
      <c r="J7" s="161"/>
      <c r="K7" s="296" t="s">
        <v>171</v>
      </c>
      <c r="L7" s="297"/>
      <c r="M7" s="298"/>
      <c r="N7" s="165"/>
      <c r="O7" s="165"/>
      <c r="P7" s="165"/>
      <c r="Q7" s="165"/>
      <c r="R7" s="165"/>
      <c r="S7" s="165"/>
      <c r="T7" s="165"/>
      <c r="U7" s="165"/>
    </row>
    <row r="8" spans="1:21" s="117" customFormat="1" ht="13.9" customHeight="1" x14ac:dyDescent="0.25">
      <c r="A8" s="163"/>
      <c r="B8" s="130"/>
      <c r="C8" s="130"/>
      <c r="D8" s="130"/>
      <c r="E8" s="130"/>
      <c r="F8" s="130"/>
      <c r="G8" s="131"/>
      <c r="H8" s="130"/>
      <c r="I8" s="161"/>
      <c r="J8" s="161"/>
      <c r="K8" s="299"/>
      <c r="L8" s="300"/>
      <c r="M8" s="301"/>
      <c r="N8" s="165"/>
      <c r="O8" s="165"/>
      <c r="P8" s="165"/>
      <c r="Q8" s="165"/>
      <c r="R8" s="165"/>
      <c r="S8" s="165"/>
      <c r="T8" s="165"/>
      <c r="U8" s="165"/>
    </row>
    <row r="9" spans="1:21" s="117" customFormat="1" ht="13.9" customHeight="1" thickBot="1" x14ac:dyDescent="0.3">
      <c r="A9" s="174" t="s">
        <v>95</v>
      </c>
      <c r="B9" s="130"/>
      <c r="C9" s="130"/>
      <c r="D9" s="130"/>
      <c r="E9" s="130"/>
      <c r="F9" s="130"/>
      <c r="G9" s="131"/>
      <c r="H9" s="130"/>
      <c r="I9" s="161"/>
      <c r="J9" s="161"/>
      <c r="K9" s="299"/>
      <c r="L9" s="300"/>
      <c r="M9" s="301"/>
      <c r="N9" s="165"/>
      <c r="O9" s="165"/>
      <c r="P9" s="165"/>
      <c r="Q9" s="165"/>
      <c r="R9" s="165"/>
      <c r="S9" s="165"/>
      <c r="T9" s="165"/>
      <c r="U9" s="165"/>
    </row>
    <row r="10" spans="1:21" s="117" customFormat="1" ht="19.899999999999999" customHeight="1" x14ac:dyDescent="0.2">
      <c r="A10" s="162" t="s">
        <v>83</v>
      </c>
      <c r="B10" s="130" t="s">
        <v>106</v>
      </c>
      <c r="C10" s="130"/>
      <c r="D10" s="130"/>
      <c r="E10" s="130"/>
      <c r="F10" s="130"/>
      <c r="G10" s="131"/>
      <c r="H10" s="130"/>
      <c r="I10" s="161"/>
      <c r="J10" s="161"/>
      <c r="K10" s="299"/>
      <c r="L10" s="300"/>
      <c r="M10" s="301"/>
      <c r="N10" s="165"/>
      <c r="O10" s="165"/>
      <c r="P10" s="165"/>
      <c r="Q10" s="165"/>
      <c r="R10" s="165"/>
      <c r="S10" s="165"/>
      <c r="T10" s="165"/>
      <c r="U10" s="165"/>
    </row>
    <row r="11" spans="1:21" s="117" customFormat="1" ht="19.899999999999999" customHeight="1" x14ac:dyDescent="0.2">
      <c r="A11" s="162" t="s">
        <v>84</v>
      </c>
      <c r="B11" s="130" t="s">
        <v>107</v>
      </c>
      <c r="C11" s="130"/>
      <c r="D11" s="130"/>
      <c r="E11" s="130"/>
      <c r="F11" s="130"/>
      <c r="G11" s="131"/>
      <c r="H11" s="130"/>
      <c r="I11" s="161"/>
      <c r="J11" s="161"/>
      <c r="K11" s="302"/>
      <c r="L11" s="303"/>
      <c r="M11" s="304"/>
      <c r="N11" s="130"/>
      <c r="O11" s="165"/>
      <c r="P11" s="165"/>
      <c r="Q11" s="165"/>
      <c r="R11" s="165"/>
      <c r="S11" s="165"/>
      <c r="T11" s="165"/>
      <c r="U11" s="165"/>
    </row>
    <row r="12" spans="1:21" s="117" customFormat="1" ht="19.899999999999999" customHeight="1" x14ac:dyDescent="0.2">
      <c r="A12" s="162" t="s">
        <v>85</v>
      </c>
      <c r="B12" s="130" t="s">
        <v>89</v>
      </c>
      <c r="C12" s="130"/>
      <c r="D12" s="130"/>
      <c r="E12" s="130"/>
      <c r="F12" s="130"/>
      <c r="G12" s="130"/>
      <c r="H12" s="130"/>
      <c r="I12" s="130"/>
      <c r="J12" s="130"/>
      <c r="K12" s="288"/>
      <c r="L12" s="288"/>
      <c r="M12" s="288"/>
      <c r="N12" s="165"/>
      <c r="O12" s="165"/>
      <c r="P12" s="165"/>
      <c r="Q12" s="165"/>
      <c r="R12" s="165"/>
      <c r="S12" s="165"/>
      <c r="T12" s="165"/>
      <c r="U12" s="165"/>
    </row>
    <row r="13" spans="1:21" s="117" customFormat="1" ht="19.899999999999999" customHeight="1" x14ac:dyDescent="0.2">
      <c r="A13" s="162" t="s">
        <v>91</v>
      </c>
      <c r="B13" s="130" t="s">
        <v>115</v>
      </c>
      <c r="C13" s="130"/>
      <c r="D13" s="130"/>
      <c r="E13" s="130"/>
      <c r="F13" s="130"/>
      <c r="G13" s="130"/>
      <c r="H13" s="130"/>
      <c r="I13" s="130"/>
      <c r="J13" s="130"/>
      <c r="K13" s="288"/>
      <c r="L13" s="288"/>
      <c r="M13" s="288"/>
      <c r="N13" s="165"/>
      <c r="O13" s="165"/>
      <c r="P13" s="165"/>
      <c r="Q13" s="165"/>
      <c r="R13" s="165"/>
      <c r="S13" s="165"/>
      <c r="T13" s="165"/>
      <c r="U13" s="165"/>
    </row>
    <row r="14" spans="1:21" s="117" customFormat="1" ht="19.899999999999999" customHeight="1" x14ac:dyDescent="0.2">
      <c r="A14" s="162" t="s">
        <v>92</v>
      </c>
      <c r="B14" s="130" t="s">
        <v>87</v>
      </c>
      <c r="C14" s="130"/>
      <c r="D14" s="130"/>
      <c r="E14" s="130"/>
      <c r="F14" s="130"/>
      <c r="G14" s="130"/>
      <c r="H14" s="130"/>
      <c r="I14" s="130"/>
      <c r="J14" s="130"/>
      <c r="K14" s="288"/>
      <c r="L14" s="288"/>
      <c r="M14" s="288"/>
      <c r="N14" s="165"/>
      <c r="O14" s="165"/>
      <c r="P14" s="165"/>
      <c r="Q14" s="165"/>
      <c r="R14" s="165"/>
      <c r="S14" s="165"/>
      <c r="T14" s="165"/>
      <c r="U14" s="165"/>
    </row>
    <row r="15" spans="1:21" s="117" customFormat="1" ht="19.899999999999999" customHeight="1" x14ac:dyDescent="0.2">
      <c r="A15" s="162" t="s">
        <v>86</v>
      </c>
      <c r="B15" s="130" t="s">
        <v>109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65"/>
      <c r="N15" s="165"/>
      <c r="O15" s="165"/>
      <c r="P15" s="165"/>
      <c r="Q15" s="165"/>
      <c r="R15" s="165"/>
      <c r="S15" s="165"/>
      <c r="T15" s="165"/>
      <c r="U15" s="165"/>
    </row>
    <row r="16" spans="1:21" s="117" customFormat="1" ht="19.899999999999999" customHeight="1" x14ac:dyDescent="0.2">
      <c r="A16" s="162" t="s">
        <v>94</v>
      </c>
      <c r="B16" s="130" t="s">
        <v>88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65"/>
      <c r="N16" s="165"/>
      <c r="O16" s="165"/>
      <c r="P16" s="165"/>
      <c r="Q16" s="165"/>
      <c r="R16" s="165"/>
      <c r="S16" s="165"/>
      <c r="T16" s="165"/>
      <c r="U16" s="165"/>
    </row>
    <row r="17" spans="1:25" s="117" customFormat="1" ht="19.899999999999999" customHeight="1" x14ac:dyDescent="0.2">
      <c r="A17" s="162" t="s">
        <v>108</v>
      </c>
      <c r="B17" s="130" t="s">
        <v>90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65"/>
      <c r="N17" s="165"/>
      <c r="O17" s="165"/>
      <c r="P17" s="165"/>
      <c r="Q17" s="165"/>
      <c r="R17" s="165"/>
      <c r="S17" s="165"/>
      <c r="T17" s="165"/>
      <c r="U17" s="165"/>
    </row>
    <row r="18" spans="1:25" s="117" customFormat="1" ht="19.899999999999999" customHeight="1" x14ac:dyDescent="0.2">
      <c r="A18" s="162" t="s">
        <v>110</v>
      </c>
      <c r="B18" s="130" t="s">
        <v>116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65"/>
      <c r="N18" s="165"/>
      <c r="O18" s="165"/>
      <c r="P18" s="165"/>
      <c r="Q18" s="165"/>
      <c r="R18" s="165"/>
      <c r="S18" s="165"/>
      <c r="T18" s="165"/>
      <c r="U18" s="165"/>
    </row>
    <row r="19" spans="1:25" s="117" customFormat="1" ht="14.25" x14ac:dyDescent="0.2">
      <c r="A19" s="162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65"/>
      <c r="N19" s="165"/>
      <c r="O19" s="162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1:25" s="117" customFormat="1" ht="14.25" x14ac:dyDescent="0.2">
      <c r="A20" s="162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65"/>
      <c r="N20" s="165"/>
      <c r="O20" s="162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1:25" s="117" customFormat="1" ht="16.5" thickBot="1" x14ac:dyDescent="0.3">
      <c r="A21" s="174" t="s">
        <v>96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65"/>
      <c r="N21" s="165"/>
      <c r="O21" s="165"/>
      <c r="P21" s="165"/>
      <c r="Q21" s="165"/>
      <c r="R21" s="165"/>
      <c r="S21" s="165"/>
      <c r="T21" s="165"/>
      <c r="U21" s="165"/>
    </row>
    <row r="22" spans="1:25" s="117" customFormat="1" ht="19.899999999999999" customHeight="1" x14ac:dyDescent="0.2">
      <c r="A22" s="162" t="s">
        <v>83</v>
      </c>
      <c r="B22" s="130" t="s">
        <v>117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65"/>
      <c r="N22" s="165"/>
      <c r="O22" s="165"/>
      <c r="P22" s="165"/>
      <c r="Q22" s="165"/>
      <c r="R22" s="165"/>
      <c r="S22" s="165"/>
      <c r="T22" s="165"/>
      <c r="U22" s="165"/>
    </row>
    <row r="23" spans="1:25" s="117" customFormat="1" ht="19.899999999999999" customHeight="1" x14ac:dyDescent="0.2">
      <c r="A23" s="162"/>
      <c r="B23" s="179" t="s">
        <v>114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65"/>
      <c r="N23" s="165"/>
      <c r="O23" s="165"/>
      <c r="P23" s="165"/>
      <c r="Q23" s="165"/>
      <c r="R23" s="165"/>
      <c r="S23" s="165"/>
      <c r="T23" s="165"/>
      <c r="U23" s="165"/>
    </row>
    <row r="24" spans="1:25" s="117" customFormat="1" ht="19.899999999999999" customHeight="1" x14ac:dyDescent="0.2">
      <c r="A24" s="162"/>
      <c r="B24" s="17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65"/>
      <c r="N24" s="165"/>
      <c r="O24" s="165"/>
      <c r="P24" s="165"/>
      <c r="Q24" s="165"/>
      <c r="R24" s="165"/>
      <c r="S24" s="165"/>
      <c r="T24" s="165"/>
      <c r="U24" s="165"/>
    </row>
    <row r="25" spans="1:25" s="117" customFormat="1" ht="14.25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5" s="117" customFormat="1" ht="16.5" thickBot="1" x14ac:dyDescent="0.3">
      <c r="A26" s="174" t="s">
        <v>97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25" s="117" customFormat="1" ht="19.899999999999999" customHeight="1" x14ac:dyDescent="0.2">
      <c r="A27" s="162" t="s">
        <v>83</v>
      </c>
      <c r="B27" s="130" t="s">
        <v>99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5" s="117" customFormat="1" ht="19.899999999999999" customHeight="1" x14ac:dyDescent="0.2">
      <c r="A28" s="162" t="s">
        <v>84</v>
      </c>
      <c r="B28" s="130" t="s">
        <v>100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65"/>
      <c r="N28" s="165"/>
      <c r="O28" s="165"/>
      <c r="P28" s="165"/>
      <c r="Q28" s="165"/>
      <c r="R28" s="165"/>
      <c r="S28" s="165"/>
      <c r="T28" s="165"/>
      <c r="U28" s="165"/>
    </row>
    <row r="29" spans="1:25" s="117" customFormat="1" ht="19.899999999999999" customHeight="1" x14ac:dyDescent="0.2">
      <c r="A29" s="162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65"/>
      <c r="N29" s="165"/>
      <c r="O29" s="165"/>
      <c r="P29" s="165"/>
      <c r="Q29" s="165"/>
      <c r="R29" s="165"/>
      <c r="S29" s="165"/>
      <c r="T29" s="165"/>
      <c r="U29" s="165"/>
    </row>
    <row r="30" spans="1:25" s="117" customFormat="1" ht="14.25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65"/>
      <c r="N30" s="165"/>
      <c r="O30" s="165"/>
      <c r="P30" s="165"/>
      <c r="Q30" s="165"/>
      <c r="R30" s="165"/>
      <c r="S30" s="165"/>
      <c r="T30" s="165"/>
      <c r="U30" s="165"/>
    </row>
    <row r="31" spans="1:25" s="117" customFormat="1" x14ac:dyDescent="0.2">
      <c r="A31" s="164" t="s">
        <v>93</v>
      </c>
      <c r="B31" s="130"/>
      <c r="C31" s="130"/>
      <c r="D31" s="130"/>
      <c r="E31" s="130"/>
      <c r="F31" s="179" t="s">
        <v>101</v>
      </c>
      <c r="G31" s="130"/>
      <c r="H31" s="130"/>
      <c r="I31" s="130"/>
      <c r="J31" s="130"/>
      <c r="K31" s="130"/>
      <c r="L31" s="130"/>
      <c r="M31" s="165"/>
      <c r="N31" s="165"/>
      <c r="O31" s="165"/>
      <c r="P31" s="165"/>
      <c r="Q31" s="165"/>
      <c r="R31" s="165"/>
      <c r="S31" s="165"/>
      <c r="T31" s="165"/>
      <c r="U31" s="165"/>
    </row>
    <row r="32" spans="1:25" s="117" customFormat="1" ht="19.899999999999999" customHeight="1" x14ac:dyDescent="0.2">
      <c r="A32" s="162" t="s">
        <v>83</v>
      </c>
      <c r="B32" s="130" t="s">
        <v>102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65"/>
      <c r="N32" s="165"/>
      <c r="O32" s="165"/>
      <c r="P32" s="165"/>
      <c r="Q32" s="165"/>
      <c r="R32" s="165"/>
      <c r="S32" s="165"/>
      <c r="T32" s="165"/>
      <c r="U32" s="165"/>
    </row>
    <row r="33" spans="1:21" s="117" customFormat="1" ht="19.899999999999999" customHeight="1" x14ac:dyDescent="0.2">
      <c r="A33" s="162" t="s">
        <v>84</v>
      </c>
      <c r="B33" s="130" t="s">
        <v>105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65"/>
      <c r="N33" s="165"/>
      <c r="O33" s="165"/>
      <c r="P33" s="165"/>
      <c r="Q33" s="165"/>
      <c r="R33" s="165"/>
      <c r="S33" s="165"/>
      <c r="T33" s="165"/>
      <c r="U33" s="165"/>
    </row>
    <row r="34" spans="1:21" s="117" customFormat="1" ht="19.899999999999999" customHeight="1" x14ac:dyDescent="0.2">
      <c r="A34" s="162" t="s">
        <v>85</v>
      </c>
      <c r="B34" s="130" t="s">
        <v>103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65"/>
      <c r="N34" s="165"/>
      <c r="O34" s="165"/>
      <c r="P34" s="165"/>
      <c r="Q34" s="165"/>
      <c r="R34" s="165"/>
      <c r="S34" s="165"/>
      <c r="T34" s="165"/>
      <c r="U34" s="165"/>
    </row>
    <row r="35" spans="1:21" s="117" customFormat="1" ht="19.899999999999999" customHeight="1" x14ac:dyDescent="0.2">
      <c r="A35" s="162" t="s">
        <v>91</v>
      </c>
      <c r="B35" s="130" t="s">
        <v>104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65"/>
      <c r="N35" s="165"/>
      <c r="O35" s="165"/>
      <c r="P35" s="165"/>
      <c r="Q35" s="165"/>
      <c r="R35" s="165"/>
      <c r="S35" s="165"/>
      <c r="T35" s="165"/>
      <c r="U35" s="165"/>
    </row>
    <row r="36" spans="1:21" s="117" customFormat="1" ht="19.899999999999999" customHeight="1" x14ac:dyDescent="0.2">
      <c r="A36" s="162" t="s">
        <v>92</v>
      </c>
      <c r="B36" s="130" t="s">
        <v>118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65"/>
      <c r="N36" s="165"/>
      <c r="O36" s="165"/>
      <c r="P36" s="165"/>
      <c r="Q36" s="165"/>
      <c r="R36" s="165"/>
      <c r="S36" s="165"/>
      <c r="T36" s="165"/>
      <c r="U36" s="165"/>
    </row>
    <row r="37" spans="1:21" s="117" customFormat="1" ht="19.899999999999999" customHeight="1" x14ac:dyDescent="0.2">
      <c r="A37" s="162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65"/>
      <c r="N37" s="165"/>
      <c r="O37" s="165"/>
      <c r="P37" s="165"/>
      <c r="Q37" s="165"/>
      <c r="R37" s="165"/>
      <c r="S37" s="165"/>
      <c r="T37" s="165"/>
      <c r="U37" s="165"/>
    </row>
    <row r="38" spans="1:21" s="117" customFormat="1" ht="14.25" x14ac:dyDescent="0.2">
      <c r="A38" s="162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65"/>
      <c r="N38" s="165"/>
      <c r="O38" s="165"/>
      <c r="P38" s="165"/>
      <c r="Q38" s="165"/>
      <c r="R38" s="165"/>
      <c r="S38" s="165"/>
      <c r="T38" s="165"/>
      <c r="U38" s="165"/>
    </row>
    <row r="39" spans="1:21" s="117" customFormat="1" x14ac:dyDescent="0.2">
      <c r="A39" s="164" t="s">
        <v>111</v>
      </c>
      <c r="B39" s="130"/>
      <c r="C39" s="130"/>
      <c r="D39" s="130"/>
      <c r="E39" s="130"/>
      <c r="F39" s="130"/>
      <c r="G39" s="179" t="s">
        <v>101</v>
      </c>
      <c r="H39" s="130"/>
      <c r="I39" s="130"/>
      <c r="J39" s="130"/>
      <c r="K39" s="130"/>
      <c r="L39" s="130"/>
      <c r="M39" s="165"/>
      <c r="N39" s="165"/>
      <c r="O39" s="165"/>
      <c r="P39" s="165"/>
      <c r="Q39" s="165"/>
      <c r="R39" s="165"/>
      <c r="S39" s="165"/>
      <c r="T39" s="165"/>
      <c r="U39" s="165"/>
    </row>
    <row r="40" spans="1:21" s="117" customFormat="1" ht="19.899999999999999" customHeight="1" x14ac:dyDescent="0.2">
      <c r="A40" s="162" t="s">
        <v>83</v>
      </c>
      <c r="B40" s="130" t="s">
        <v>119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65"/>
      <c r="N40" s="165"/>
      <c r="O40" s="165"/>
      <c r="P40" s="165"/>
      <c r="Q40" s="165"/>
      <c r="R40" s="165"/>
      <c r="S40" s="165"/>
      <c r="T40" s="165"/>
      <c r="U40" s="165"/>
    </row>
    <row r="41" spans="1:21" s="117" customFormat="1" ht="19.899999999999999" customHeight="1" x14ac:dyDescent="0.2">
      <c r="A41" s="162" t="s">
        <v>84</v>
      </c>
      <c r="B41" s="130" t="s">
        <v>118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65"/>
      <c r="N41" s="165"/>
      <c r="O41" s="165"/>
      <c r="P41" s="165"/>
      <c r="Q41" s="165"/>
      <c r="R41" s="165"/>
      <c r="S41" s="165"/>
      <c r="T41" s="165"/>
      <c r="U41" s="165"/>
    </row>
    <row r="42" spans="1:21" s="117" customFormat="1" ht="14.25" x14ac:dyDescent="0.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65"/>
      <c r="N42" s="165"/>
      <c r="O42" s="165"/>
      <c r="P42" s="165"/>
      <c r="Q42" s="165"/>
      <c r="R42" s="165"/>
      <c r="S42" s="165"/>
      <c r="T42" s="165"/>
      <c r="U42" s="165"/>
    </row>
    <row r="43" spans="1:21" s="117" customFormat="1" x14ac:dyDescent="0.2">
      <c r="A43" s="180" t="s">
        <v>112</v>
      </c>
      <c r="B43" s="130"/>
      <c r="C43" s="130"/>
      <c r="D43" s="130"/>
      <c r="E43" s="130"/>
      <c r="F43" s="130"/>
      <c r="G43" s="179" t="s">
        <v>101</v>
      </c>
      <c r="H43" s="130"/>
      <c r="I43" s="130"/>
      <c r="J43" s="130"/>
      <c r="K43" s="130"/>
      <c r="L43" s="130"/>
      <c r="M43" s="165"/>
      <c r="N43" s="165"/>
      <c r="O43" s="165"/>
      <c r="P43" s="165"/>
      <c r="Q43" s="165"/>
      <c r="R43" s="165"/>
      <c r="S43" s="165"/>
      <c r="T43" s="165"/>
      <c r="U43" s="165"/>
    </row>
    <row r="44" spans="1:21" s="117" customFormat="1" ht="19.899999999999999" customHeight="1" x14ac:dyDescent="0.2">
      <c r="A44" s="162" t="s">
        <v>83</v>
      </c>
      <c r="B44" s="130" t="s">
        <v>119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65"/>
      <c r="N44" s="165"/>
      <c r="O44" s="165"/>
      <c r="P44" s="165"/>
      <c r="Q44" s="165"/>
      <c r="R44" s="165"/>
      <c r="S44" s="165"/>
      <c r="T44" s="165"/>
      <c r="U44" s="165"/>
    </row>
    <row r="45" spans="1:21" s="117" customFormat="1" ht="19.899999999999999" customHeight="1" x14ac:dyDescent="0.2">
      <c r="A45" s="162" t="s">
        <v>84</v>
      </c>
      <c r="B45" s="130" t="s">
        <v>118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65"/>
      <c r="N45" s="165"/>
      <c r="O45" s="165"/>
      <c r="P45" s="165"/>
      <c r="Q45" s="165"/>
      <c r="R45" s="165"/>
      <c r="S45" s="165"/>
      <c r="T45" s="165"/>
      <c r="U45" s="165"/>
    </row>
    <row r="46" spans="1:21" s="117" customFormat="1" ht="14.25" x14ac:dyDescent="0.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65"/>
      <c r="N46" s="165"/>
      <c r="O46" s="165"/>
      <c r="P46" s="165"/>
      <c r="Q46" s="165"/>
      <c r="R46" s="165"/>
      <c r="S46" s="165"/>
      <c r="T46" s="165"/>
      <c r="U46" s="165"/>
    </row>
    <row r="47" spans="1:21" s="98" customFormat="1" x14ac:dyDescent="0.2"/>
    <row r="48" spans="1:21" s="98" customFormat="1" x14ac:dyDescent="0.2"/>
    <row r="49" s="98" customFormat="1" x14ac:dyDescent="0.2"/>
    <row r="50" s="98" customFormat="1" x14ac:dyDescent="0.2"/>
    <row r="51" s="98" customFormat="1" x14ac:dyDescent="0.2"/>
    <row r="52" s="98" customFormat="1" x14ac:dyDescent="0.2"/>
    <row r="53" s="98" customFormat="1" x14ac:dyDescent="0.2"/>
    <row r="54" s="98" customFormat="1" x14ac:dyDescent="0.2"/>
    <row r="55" s="98" customFormat="1" x14ac:dyDescent="0.2"/>
    <row r="56" s="98" customFormat="1" x14ac:dyDescent="0.2"/>
    <row r="57" s="98" customFormat="1" x14ac:dyDescent="0.2"/>
    <row r="58" s="98" customFormat="1" x14ac:dyDescent="0.2"/>
    <row r="59" s="98" customFormat="1" x14ac:dyDescent="0.2"/>
    <row r="60" s="98" customFormat="1" x14ac:dyDescent="0.2"/>
    <row r="61" s="98" customFormat="1" x14ac:dyDescent="0.2"/>
    <row r="62" s="98" customFormat="1" x14ac:dyDescent="0.2"/>
    <row r="63" s="98" customFormat="1" x14ac:dyDescent="0.2"/>
    <row r="64" s="98" customFormat="1" x14ac:dyDescent="0.2"/>
    <row r="65" s="98" customFormat="1" x14ac:dyDescent="0.2"/>
    <row r="66" s="98" customFormat="1" x14ac:dyDescent="0.2"/>
    <row r="67" s="98" customFormat="1" x14ac:dyDescent="0.2"/>
    <row r="68" s="98" customFormat="1" x14ac:dyDescent="0.2"/>
    <row r="69" s="98" customFormat="1" x14ac:dyDescent="0.2"/>
    <row r="70" s="98" customFormat="1" x14ac:dyDescent="0.2"/>
    <row r="71" s="98" customFormat="1" x14ac:dyDescent="0.2"/>
    <row r="72" s="98" customFormat="1" x14ac:dyDescent="0.2"/>
    <row r="73" s="98" customFormat="1" x14ac:dyDescent="0.2"/>
    <row r="74" s="98" customFormat="1" x14ac:dyDescent="0.2"/>
    <row r="75" s="98" customFormat="1" x14ac:dyDescent="0.2"/>
    <row r="76" s="98" customFormat="1" x14ac:dyDescent="0.2"/>
    <row r="77" s="98" customFormat="1" x14ac:dyDescent="0.2"/>
    <row r="78" s="98" customFormat="1" x14ac:dyDescent="0.2"/>
    <row r="79" s="98" customFormat="1" x14ac:dyDescent="0.2"/>
    <row r="80" s="98" customFormat="1" x14ac:dyDescent="0.2"/>
    <row r="81" s="98" customFormat="1" x14ac:dyDescent="0.2"/>
    <row r="82" s="98" customFormat="1" x14ac:dyDescent="0.2"/>
    <row r="83" s="98" customFormat="1" x14ac:dyDescent="0.2"/>
    <row r="84" s="98" customFormat="1" x14ac:dyDescent="0.2"/>
    <row r="85" s="98" customFormat="1" x14ac:dyDescent="0.2"/>
    <row r="86" s="98" customFormat="1" x14ac:dyDescent="0.2"/>
    <row r="87" s="98" customFormat="1" x14ac:dyDescent="0.2"/>
    <row r="88" s="98" customFormat="1" x14ac:dyDescent="0.2"/>
    <row r="89" s="98" customFormat="1" x14ac:dyDescent="0.2"/>
    <row r="90" s="98" customFormat="1" x14ac:dyDescent="0.2"/>
    <row r="91" s="98" customFormat="1" x14ac:dyDescent="0.2"/>
    <row r="92" s="98" customFormat="1" x14ac:dyDescent="0.2"/>
    <row r="93" s="98" customFormat="1" x14ac:dyDescent="0.2"/>
    <row r="94" s="98" customFormat="1" x14ac:dyDescent="0.2"/>
    <row r="95" s="98" customFormat="1" x14ac:dyDescent="0.2"/>
    <row r="96" s="98" customFormat="1" x14ac:dyDescent="0.2"/>
    <row r="97" s="98" customFormat="1" x14ac:dyDescent="0.2"/>
    <row r="98" s="98" customFormat="1" x14ac:dyDescent="0.2"/>
    <row r="99" s="98" customFormat="1" x14ac:dyDescent="0.2"/>
    <row r="100" s="98" customFormat="1" x14ac:dyDescent="0.2"/>
    <row r="101" s="98" customFormat="1" x14ac:dyDescent="0.2"/>
    <row r="102" s="98" customFormat="1" x14ac:dyDescent="0.2"/>
    <row r="103" s="98" customFormat="1" x14ac:dyDescent="0.2"/>
    <row r="104" s="98" customFormat="1" x14ac:dyDescent="0.2"/>
    <row r="105" s="98" customFormat="1" x14ac:dyDescent="0.2"/>
    <row r="106" s="98" customFormat="1" x14ac:dyDescent="0.2"/>
    <row r="107" s="98" customFormat="1" x14ac:dyDescent="0.2"/>
    <row r="108" s="98" customFormat="1" x14ac:dyDescent="0.2"/>
    <row r="109" s="98" customFormat="1" x14ac:dyDescent="0.2"/>
    <row r="110" s="98" customFormat="1" x14ac:dyDescent="0.2"/>
    <row r="111" s="98" customFormat="1" x14ac:dyDescent="0.2"/>
    <row r="112" s="98" customFormat="1" x14ac:dyDescent="0.2"/>
    <row r="113" s="98" customFormat="1" x14ac:dyDescent="0.2"/>
    <row r="114" s="98" customFormat="1" x14ac:dyDescent="0.2"/>
    <row r="115" s="98" customFormat="1" x14ac:dyDescent="0.2"/>
    <row r="116" s="98" customFormat="1" x14ac:dyDescent="0.2"/>
    <row r="117" s="98" customFormat="1" x14ac:dyDescent="0.2"/>
    <row r="118" s="98" customFormat="1" x14ac:dyDescent="0.2"/>
    <row r="119" s="98" customFormat="1" x14ac:dyDescent="0.2"/>
    <row r="120" s="98" customFormat="1" x14ac:dyDescent="0.2"/>
    <row r="121" s="98" customFormat="1" x14ac:dyDescent="0.2"/>
    <row r="122" s="98" customFormat="1" x14ac:dyDescent="0.2"/>
    <row r="123" s="98" customFormat="1" x14ac:dyDescent="0.2"/>
    <row r="124" s="98" customFormat="1" x14ac:dyDescent="0.2"/>
    <row r="125" s="98" customFormat="1" x14ac:dyDescent="0.2"/>
    <row r="126" s="98" customFormat="1" x14ac:dyDescent="0.2"/>
    <row r="127" s="98" customFormat="1" x14ac:dyDescent="0.2"/>
    <row r="128" s="98" customFormat="1" x14ac:dyDescent="0.2"/>
    <row r="129" s="98" customFormat="1" x14ac:dyDescent="0.2"/>
    <row r="130" s="98" customFormat="1" x14ac:dyDescent="0.2"/>
    <row r="131" s="98" customFormat="1" x14ac:dyDescent="0.2"/>
    <row r="132" s="98" customFormat="1" x14ac:dyDescent="0.2"/>
    <row r="133" s="98" customFormat="1" x14ac:dyDescent="0.2"/>
    <row r="134" s="98" customFormat="1" x14ac:dyDescent="0.2"/>
    <row r="135" s="98" customFormat="1" x14ac:dyDescent="0.2"/>
    <row r="136" s="98" customFormat="1" x14ac:dyDescent="0.2"/>
    <row r="137" s="98" customFormat="1" x14ac:dyDescent="0.2"/>
    <row r="138" s="98" customFormat="1" x14ac:dyDescent="0.2"/>
    <row r="139" s="98" customFormat="1" x14ac:dyDescent="0.2"/>
    <row r="140" s="98" customFormat="1" x14ac:dyDescent="0.2"/>
  </sheetData>
  <sheetProtection algorithmName="SHA-512" hashValue="Z6qBiT65p7m9BECQTJn0fHJhGCHPaxrknDoE9ZfJnVkiyPgw/noz8t4MagctzsKt9BzNIjWqTfdBvXlE37LyIA==" saltValue="KyCTudvHhKrfmodZMriaKw==" spinCount="100000" sheet="1" objects="1" scenarios="1"/>
  <mergeCells count="4">
    <mergeCell ref="A7:D7"/>
    <mergeCell ref="A1:M4"/>
    <mergeCell ref="A5:M5"/>
    <mergeCell ref="K7:M11"/>
  </mergeCells>
  <hyperlinks>
    <hyperlink ref="A7:D7" location="'Cover Page'!A1" display="COVER PAGE WORKSHEET" xr:uid="{00000000-0004-0000-0000-000000000000}"/>
    <hyperlink ref="A31" location="'Quantity Summary'!A1" display="QUANTITY SUMMARY WORKSHEET" xr:uid="{00000000-0004-0000-0000-000001000000}"/>
    <hyperlink ref="A39" location="'Additive Change Order Summary'!A1" display="ADDITIVE CHANGE ORDER SUMMARY WORKSHEET" xr:uid="{00000000-0004-0000-0000-000002000000}"/>
    <hyperlink ref="A43" location="'Deductive Change Order Summary'!A1" display="DEDUCTIVE CHANGE ORDER SUMMARY WORKSHEET" xr:uid="{00000000-0004-0000-0000-000003000000}"/>
  </hyperlinks>
  <pageMargins left="0.35" right="0.23" top="0.51" bottom="0.75" header="0.3" footer="0.3"/>
  <pageSetup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R750"/>
  <sheetViews>
    <sheetView showZeros="0" tabSelected="1" showOutlineSymbols="0" zoomScale="80" zoomScaleNormal="80" zoomScaleSheetLayoutView="50" zoomScalePageLayoutView="60" workbookViewId="0">
      <selection activeCell="A111" sqref="A111"/>
    </sheetView>
  </sheetViews>
  <sheetFormatPr defaultColWidth="11.44140625" defaultRowHeight="15" x14ac:dyDescent="0.2"/>
  <cols>
    <col min="1" max="1" width="6.77734375" style="1" customWidth="1"/>
    <col min="2" max="2" width="35.21875" style="1" customWidth="1"/>
    <col min="3" max="3" width="9.5546875" style="1" customWidth="1"/>
    <col min="4" max="4" width="18.21875" style="1" customWidth="1"/>
    <col min="5" max="5" width="7.77734375" style="1" customWidth="1"/>
    <col min="6" max="6" width="8.77734375" style="1" customWidth="1"/>
    <col min="7" max="7" width="10.88671875" style="1" customWidth="1"/>
    <col min="8" max="8" width="4.88671875" style="1" customWidth="1"/>
    <col min="9" max="9" width="12.77734375" style="1" customWidth="1"/>
    <col min="10" max="10" width="1.44140625" style="1" customWidth="1"/>
    <col min="11" max="12" width="13.21875" style="1" customWidth="1"/>
    <col min="13" max="13" width="5.44140625" style="1" customWidth="1"/>
    <col min="14" max="14" width="18.88671875" style="1" customWidth="1"/>
    <col min="15" max="15" width="5.44140625" style="1" customWidth="1"/>
    <col min="16" max="16" width="18.88671875" style="1" customWidth="1"/>
    <col min="17" max="17" width="21.44140625" style="1" customWidth="1"/>
    <col min="18" max="18" width="13.21875" style="1" customWidth="1"/>
    <col min="19" max="16384" width="11.44140625" style="1"/>
  </cols>
  <sheetData>
    <row r="1" spans="1:70" ht="20.25" customHeight="1" x14ac:dyDescent="0.2">
      <c r="A1" s="315" t="s">
        <v>143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70" ht="20.25" customHeight="1" x14ac:dyDescent="0.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70" ht="42.75" customHeight="1" x14ac:dyDescent="0.2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</row>
    <row r="4" spans="1:70" s="54" customFormat="1" ht="8.4499999999999993" customHeight="1" x14ac:dyDescent="0.4">
      <c r="A4" s="330" t="s">
        <v>95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</row>
    <row r="5" spans="1:70" s="54" customFormat="1" ht="30" customHeight="1" x14ac:dyDescent="0.4">
      <c r="A5" s="330"/>
      <c r="B5" s="20" t="s">
        <v>13</v>
      </c>
      <c r="C5" s="97"/>
      <c r="D5" s="118"/>
      <c r="E5" s="118"/>
      <c r="F5" s="1"/>
      <c r="G5" s="1"/>
      <c r="H5" s="20" t="s">
        <v>14</v>
      </c>
      <c r="I5" s="326"/>
      <c r="J5" s="326"/>
      <c r="K5" s="326"/>
      <c r="L5" s="143"/>
      <c r="M5" s="121"/>
      <c r="N5" s="124"/>
      <c r="O5" s="124" t="s">
        <v>10</v>
      </c>
      <c r="P5" s="325"/>
      <c r="Q5" s="325"/>
      <c r="R5" s="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</row>
    <row r="6" spans="1:70" ht="30" customHeight="1" x14ac:dyDescent="0.4">
      <c r="A6" s="330"/>
      <c r="E6" s="10"/>
      <c r="M6" s="124" t="s">
        <v>25</v>
      </c>
      <c r="N6" s="376"/>
      <c r="O6" s="376"/>
      <c r="P6" s="158" t="s">
        <v>5</v>
      </c>
      <c r="Q6" s="122"/>
      <c r="R6" s="3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</row>
    <row r="7" spans="1:70" ht="30" customHeight="1" x14ac:dyDescent="0.4">
      <c r="A7" s="330"/>
      <c r="B7" s="20" t="s">
        <v>15</v>
      </c>
      <c r="C7" s="325"/>
      <c r="D7" s="325"/>
      <c r="E7" s="10"/>
      <c r="L7" s="143"/>
      <c r="M7" s="121"/>
      <c r="N7" s="156"/>
      <c r="O7" s="157"/>
      <c r="P7" s="194"/>
      <c r="Q7" s="157"/>
      <c r="S7" s="121"/>
      <c r="T7" s="98"/>
      <c r="U7" s="98"/>
      <c r="V7" s="98"/>
      <c r="W7" s="98"/>
      <c r="X7" s="98"/>
      <c r="Y7" s="98"/>
      <c r="Z7" s="98"/>
      <c r="AA7" s="98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</row>
    <row r="8" spans="1:70" ht="30.75" customHeight="1" x14ac:dyDescent="0.35">
      <c r="A8" s="330"/>
      <c r="B8" s="20" t="s">
        <v>76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S8" s="121"/>
      <c r="T8" s="98"/>
      <c r="U8" s="98"/>
      <c r="V8" s="98"/>
      <c r="W8" s="98"/>
      <c r="X8" s="98"/>
      <c r="Y8" s="98"/>
      <c r="Z8" s="98"/>
      <c r="AA8" s="98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</row>
    <row r="9" spans="1:70" ht="30" customHeight="1" x14ac:dyDescent="0.35">
      <c r="A9" s="330"/>
      <c r="B9" s="20" t="s">
        <v>16</v>
      </c>
      <c r="C9" s="328"/>
      <c r="D9" s="328"/>
      <c r="E9" s="328"/>
      <c r="F9" s="328"/>
      <c r="G9" s="328"/>
      <c r="H9" s="328"/>
      <c r="I9" s="328"/>
      <c r="J9" s="21"/>
      <c r="K9" s="10"/>
      <c r="N9" s="382" t="s">
        <v>138</v>
      </c>
      <c r="O9" s="382"/>
      <c r="P9" s="323"/>
      <c r="Q9" s="323"/>
      <c r="S9" s="121"/>
      <c r="T9" s="98"/>
      <c r="U9" s="98"/>
      <c r="V9" s="98"/>
      <c r="W9" s="98"/>
      <c r="X9" s="98"/>
      <c r="Y9" s="98"/>
      <c r="Z9" s="98"/>
      <c r="AA9" s="98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</row>
    <row r="10" spans="1:70" ht="30" customHeight="1" x14ac:dyDescent="0.35">
      <c r="A10" s="330"/>
      <c r="B10" s="20" t="s">
        <v>17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125"/>
      <c r="N10" s="125"/>
      <c r="O10" s="125"/>
      <c r="P10" s="125"/>
      <c r="Q10" s="125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</row>
    <row r="11" spans="1:70" ht="30" customHeight="1" x14ac:dyDescent="0.35">
      <c r="A11" s="330"/>
      <c r="B11" s="202" t="s">
        <v>18</v>
      </c>
      <c r="C11" s="329"/>
      <c r="D11" s="329"/>
      <c r="E11" s="329"/>
      <c r="F11" s="159"/>
      <c r="G11" s="159"/>
      <c r="H11" s="159"/>
      <c r="I11" s="159"/>
      <c r="J11" s="21"/>
      <c r="K11" s="195"/>
      <c r="L11" s="23"/>
      <c r="M11" s="23"/>
      <c r="O11" s="20" t="s">
        <v>67</v>
      </c>
      <c r="P11" s="325"/>
      <c r="Q11" s="325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</row>
    <row r="12" spans="1:70" ht="5.25" customHeight="1" x14ac:dyDescent="0.35">
      <c r="A12" s="330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</row>
    <row r="13" spans="1:70" ht="30" customHeight="1" x14ac:dyDescent="0.35">
      <c r="A13" s="330"/>
      <c r="D13" s="8" t="s">
        <v>19</v>
      </c>
      <c r="E13" s="318">
        <f>'Quantity Summary'!F210</f>
        <v>0</v>
      </c>
      <c r="F13" s="318"/>
      <c r="G13" s="318"/>
      <c r="H13" s="318"/>
      <c r="I13" s="6"/>
      <c r="J13" s="6"/>
      <c r="K13" s="11"/>
      <c r="L13" s="24"/>
      <c r="M13" s="24"/>
      <c r="P13" s="8" t="s">
        <v>57</v>
      </c>
      <c r="Q13" s="111"/>
    </row>
    <row r="14" spans="1:70" ht="30" customHeight="1" x14ac:dyDescent="0.4">
      <c r="A14" s="330"/>
      <c r="D14" s="8" t="s">
        <v>20</v>
      </c>
      <c r="E14" s="319">
        <f>'Additive Change Order Summary'!E60-'Deductive Change Order Summary'!E60</f>
        <v>0</v>
      </c>
      <c r="F14" s="319"/>
      <c r="G14" s="319"/>
      <c r="H14" s="319"/>
      <c r="I14" s="25"/>
      <c r="J14" s="25"/>
      <c r="K14" s="26"/>
      <c r="L14" s="24"/>
      <c r="M14" s="24"/>
      <c r="P14" s="27" t="s">
        <v>49</v>
      </c>
      <c r="Q14" s="262"/>
    </row>
    <row r="15" spans="1:70" ht="30" customHeight="1" x14ac:dyDescent="0.4">
      <c r="A15" s="330"/>
      <c r="D15" s="8" t="s">
        <v>21</v>
      </c>
      <c r="E15" s="320">
        <f>E13+E14</f>
        <v>0</v>
      </c>
      <c r="F15" s="320"/>
      <c r="G15" s="320"/>
      <c r="H15" s="320"/>
      <c r="I15" s="25"/>
      <c r="J15" s="25"/>
      <c r="K15" s="26"/>
      <c r="L15" s="24"/>
      <c r="M15" s="24"/>
      <c r="P15" s="27" t="s">
        <v>23</v>
      </c>
      <c r="Q15" s="114">
        <f>SUM(Q13+Q14)</f>
        <v>0</v>
      </c>
      <c r="R15" s="3"/>
    </row>
    <row r="16" spans="1:70" ht="4.5" customHeight="1" x14ac:dyDescent="0.35">
      <c r="A16" s="330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1:21" ht="30" customHeight="1" x14ac:dyDescent="0.35">
      <c r="A17" s="330"/>
      <c r="D17" s="8" t="s">
        <v>31</v>
      </c>
      <c r="E17" s="321">
        <f>'Quantity Summary'!N210+'Additive Change Order Summary'!I60-'Deductive Change Order Summary'!I60</f>
        <v>0</v>
      </c>
      <c r="F17" s="321"/>
      <c r="G17" s="321"/>
      <c r="H17" s="321"/>
      <c r="M17" s="24"/>
      <c r="P17" s="20" t="s">
        <v>56</v>
      </c>
      <c r="Q17" s="112"/>
    </row>
    <row r="18" spans="1:21" ht="30" customHeight="1" x14ac:dyDescent="0.35">
      <c r="A18" s="330"/>
      <c r="D18" s="8" t="s">
        <v>33</v>
      </c>
      <c r="E18" s="322">
        <f>E17*I18</f>
        <v>0</v>
      </c>
      <c r="F18" s="322"/>
      <c r="G18" s="322"/>
      <c r="H18" s="322"/>
      <c r="I18" s="67"/>
      <c r="J18" s="99" t="s">
        <v>66</v>
      </c>
      <c r="K18" s="99"/>
      <c r="M18" s="24"/>
      <c r="P18" s="20" t="s">
        <v>129</v>
      </c>
      <c r="Q18" s="115">
        <f>Q17+Q15</f>
        <v>0</v>
      </c>
      <c r="R18" s="3"/>
    </row>
    <row r="19" spans="1:21" ht="30" customHeight="1" x14ac:dyDescent="0.35">
      <c r="A19" s="330"/>
      <c r="D19" s="8" t="s">
        <v>34</v>
      </c>
      <c r="E19" s="377">
        <f>O57*I19</f>
        <v>0</v>
      </c>
      <c r="F19" s="377"/>
      <c r="G19" s="377"/>
      <c r="H19" s="377"/>
      <c r="I19" s="154">
        <v>0</v>
      </c>
      <c r="J19" s="19" t="s">
        <v>47</v>
      </c>
      <c r="K19" s="7"/>
      <c r="M19" s="24"/>
      <c r="P19" s="27" t="s">
        <v>22</v>
      </c>
      <c r="Q19" s="142">
        <f>Q18-I5</f>
        <v>0</v>
      </c>
      <c r="R19" s="3"/>
      <c r="U19" s="263"/>
    </row>
    <row r="20" spans="1:21" ht="30" customHeight="1" thickBot="1" x14ac:dyDescent="0.4">
      <c r="A20" s="330"/>
      <c r="D20" s="8" t="s">
        <v>39</v>
      </c>
      <c r="E20" s="317" t="str">
        <f>IFERROR(VLOOKUP(C5,ld,5,FALSE),"$0")</f>
        <v>$0</v>
      </c>
      <c r="F20" s="317"/>
      <c r="G20" s="317"/>
      <c r="H20" s="317"/>
      <c r="I20" s="2"/>
      <c r="J20" s="2"/>
      <c r="K20" s="7"/>
      <c r="M20" s="24"/>
      <c r="P20" s="27"/>
      <c r="Q20" s="110"/>
    </row>
    <row r="21" spans="1:21" ht="4.5" customHeight="1" thickTop="1" x14ac:dyDescent="0.35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</row>
    <row r="22" spans="1:21" ht="30" customHeight="1" x14ac:dyDescent="0.4">
      <c r="A22" s="65"/>
      <c r="B22" s="380" t="s">
        <v>32</v>
      </c>
      <c r="C22" s="380"/>
      <c r="D22" s="381"/>
      <c r="E22" s="368">
        <f>E17-E18+E19-E20</f>
        <v>0</v>
      </c>
      <c r="F22" s="368"/>
      <c r="G22" s="368"/>
      <c r="H22" s="368"/>
      <c r="K22" s="20"/>
      <c r="L22" s="10"/>
      <c r="M22" s="10"/>
      <c r="N22" s="10"/>
      <c r="O22" s="10"/>
      <c r="P22" s="10"/>
      <c r="Q22" s="28"/>
      <c r="S22" s="3"/>
    </row>
    <row r="23" spans="1:21" ht="4.5" customHeight="1" x14ac:dyDescent="0.35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</row>
    <row r="24" spans="1:21" ht="21" customHeight="1" x14ac:dyDescent="0.4">
      <c r="A24" s="10"/>
      <c r="B24" s="4"/>
      <c r="C24" s="4"/>
      <c r="D24" s="4"/>
      <c r="E24" s="4"/>
      <c r="F24" s="4" t="s">
        <v>3</v>
      </c>
      <c r="G24" s="4"/>
      <c r="H24" s="10"/>
      <c r="I24" s="29"/>
      <c r="J24" s="29"/>
      <c r="K24" s="173" t="s">
        <v>161</v>
      </c>
      <c r="L24" s="172"/>
      <c r="M24" s="172"/>
      <c r="N24" s="172"/>
      <c r="O24" s="172"/>
      <c r="P24" s="172"/>
      <c r="Q24" s="172"/>
    </row>
    <row r="25" spans="1:21" ht="29.25" customHeight="1" x14ac:dyDescent="0.4">
      <c r="A25" s="10"/>
      <c r="B25" s="4"/>
      <c r="C25" s="4"/>
      <c r="D25" s="8" t="s">
        <v>45</v>
      </c>
      <c r="E25" s="378">
        <f>'Quantity Summary'!H210+'Additive Change Order Summary'!F60-'Deductive Change Order Summary'!F60</f>
        <v>0</v>
      </c>
      <c r="F25" s="378"/>
      <c r="G25" s="378"/>
      <c r="H25" s="378"/>
      <c r="I25" s="29"/>
      <c r="J25" s="29"/>
      <c r="K25" s="172"/>
      <c r="L25" s="172"/>
      <c r="M25" s="172"/>
      <c r="N25" s="172"/>
      <c r="O25" s="172"/>
      <c r="P25" s="172"/>
      <c r="Q25" s="172"/>
    </row>
    <row r="26" spans="1:21" ht="30" customHeight="1" x14ac:dyDescent="0.4">
      <c r="A26" s="10"/>
      <c r="D26" s="8" t="s">
        <v>50</v>
      </c>
      <c r="E26" s="371">
        <f>N56+E18</f>
        <v>0</v>
      </c>
      <c r="F26" s="371"/>
      <c r="G26" s="371"/>
      <c r="H26" s="371"/>
      <c r="I26" s="25"/>
      <c r="J26" s="25"/>
      <c r="K26" s="362" t="s">
        <v>96</v>
      </c>
      <c r="L26" s="362"/>
      <c r="M26" s="362"/>
      <c r="N26" s="362"/>
      <c r="O26" s="362"/>
      <c r="P26" s="362"/>
      <c r="Q26" s="362"/>
    </row>
    <row r="27" spans="1:21" ht="4.5" customHeight="1" thickBot="1" x14ac:dyDescent="0.4">
      <c r="A27" s="4"/>
      <c r="B27" s="4"/>
      <c r="C27" s="4"/>
      <c r="D27" s="4"/>
      <c r="E27" s="183"/>
      <c r="F27" s="183"/>
      <c r="G27" s="183"/>
      <c r="H27" s="183"/>
      <c r="I27" s="4"/>
      <c r="J27" s="4"/>
    </row>
    <row r="28" spans="1:21" ht="30" customHeight="1" thickBot="1" x14ac:dyDescent="0.45">
      <c r="A28" s="10"/>
      <c r="B28" s="4"/>
      <c r="C28" s="4"/>
      <c r="D28" s="22" t="s">
        <v>51</v>
      </c>
      <c r="E28" s="372">
        <f>P56</f>
        <v>0</v>
      </c>
      <c r="F28" s="372"/>
      <c r="G28" s="372"/>
      <c r="H28" s="372"/>
      <c r="I28" s="10"/>
      <c r="J28" s="32"/>
      <c r="K28" s="369" t="s">
        <v>48</v>
      </c>
      <c r="L28" s="369"/>
      <c r="M28" s="369"/>
      <c r="N28" s="369"/>
      <c r="O28" s="369"/>
      <c r="P28" s="369"/>
      <c r="Q28" s="370"/>
    </row>
    <row r="29" spans="1:21" ht="30" customHeight="1" x14ac:dyDescent="0.4">
      <c r="A29" s="31"/>
      <c r="B29" s="31"/>
      <c r="C29" s="19"/>
      <c r="D29" s="8" t="s">
        <v>46</v>
      </c>
      <c r="E29" s="379">
        <f>E15-E25</f>
        <v>0</v>
      </c>
      <c r="F29" s="379"/>
      <c r="G29" s="379"/>
      <c r="H29" s="379"/>
      <c r="I29" s="19"/>
      <c r="J29" s="32"/>
      <c r="K29" s="2"/>
      <c r="L29" s="365" t="s">
        <v>52</v>
      </c>
      <c r="M29" s="366"/>
      <c r="N29" s="366"/>
      <c r="O29" s="366"/>
      <c r="P29" s="366"/>
      <c r="Q29" s="367"/>
    </row>
    <row r="30" spans="1:21" ht="30" customHeight="1" thickBot="1" x14ac:dyDescent="0.4">
      <c r="A30" s="336"/>
      <c r="B30" s="336"/>
      <c r="C30" s="336"/>
      <c r="D30" s="336"/>
      <c r="E30" s="336"/>
      <c r="F30" s="336"/>
      <c r="G30" s="336"/>
      <c r="H30" s="336"/>
      <c r="I30" s="336"/>
      <c r="J30" s="33"/>
      <c r="K30" s="160" t="s">
        <v>81</v>
      </c>
      <c r="L30" s="126" t="s">
        <v>27</v>
      </c>
      <c r="M30" s="127" t="s">
        <v>11</v>
      </c>
      <c r="N30" s="127" t="s">
        <v>28</v>
      </c>
      <c r="O30" s="176" t="s">
        <v>11</v>
      </c>
      <c r="P30" s="128" t="s">
        <v>29</v>
      </c>
      <c r="Q30" s="129" t="s">
        <v>1</v>
      </c>
    </row>
    <row r="31" spans="1:21" ht="30" customHeight="1" thickTop="1" x14ac:dyDescent="0.4">
      <c r="A31" s="310" t="s">
        <v>58</v>
      </c>
      <c r="B31" s="310"/>
      <c r="C31" s="310"/>
      <c r="D31" s="310"/>
      <c r="E31" s="310"/>
      <c r="F31" s="66"/>
      <c r="G31" s="66"/>
      <c r="H31" s="66"/>
      <c r="I31" s="66"/>
      <c r="J31" s="33"/>
      <c r="K31" s="11">
        <v>1</v>
      </c>
      <c r="L31" s="267"/>
      <c r="M31" s="247"/>
      <c r="N31" s="268"/>
      <c r="O31" s="177"/>
      <c r="P31" s="145"/>
      <c r="Q31" s="270"/>
    </row>
    <row r="32" spans="1:21" ht="30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33"/>
      <c r="K32" s="11">
        <v>2</v>
      </c>
      <c r="L32" s="267"/>
      <c r="M32" s="269"/>
      <c r="N32" s="268"/>
      <c r="O32" s="177"/>
      <c r="P32" s="145"/>
      <c r="Q32" s="270"/>
    </row>
    <row r="33" spans="1:17" ht="30" customHeight="1" x14ac:dyDescent="0.35">
      <c r="A33" s="4" t="s">
        <v>2</v>
      </c>
      <c r="B33" s="9"/>
      <c r="C33" s="9"/>
      <c r="D33" s="9"/>
      <c r="E33" s="9"/>
      <c r="F33" s="9"/>
      <c r="G33" s="9"/>
      <c r="H33" s="43"/>
      <c r="I33" s="44"/>
      <c r="J33" s="33"/>
      <c r="K33" s="11">
        <v>3</v>
      </c>
      <c r="L33" s="267"/>
      <c r="M33" s="269"/>
      <c r="N33" s="268"/>
      <c r="O33" s="177"/>
      <c r="P33" s="145"/>
      <c r="Q33" s="270"/>
    </row>
    <row r="34" spans="1:17" ht="30" customHeight="1" x14ac:dyDescent="0.35">
      <c r="A34" s="4" t="s">
        <v>0</v>
      </c>
      <c r="B34" s="311"/>
      <c r="C34" s="311"/>
      <c r="D34" s="311"/>
      <c r="E34" s="311"/>
      <c r="F34" s="311"/>
      <c r="G34" s="311"/>
      <c r="H34" s="63" t="s">
        <v>24</v>
      </c>
      <c r="I34" s="45"/>
      <c r="J34" s="33"/>
      <c r="K34" s="11">
        <v>4</v>
      </c>
      <c r="L34" s="267"/>
      <c r="M34" s="269"/>
      <c r="N34" s="268"/>
      <c r="O34" s="177"/>
      <c r="P34" s="145"/>
      <c r="Q34" s="270"/>
    </row>
    <row r="35" spans="1:17" ht="30" customHeight="1" x14ac:dyDescent="0.35">
      <c r="A35" s="19"/>
      <c r="B35" s="339" t="s">
        <v>64</v>
      </c>
      <c r="C35" s="339"/>
      <c r="D35" s="339"/>
      <c r="E35" s="339"/>
      <c r="F35" s="339"/>
      <c r="G35" s="339"/>
      <c r="H35" s="314"/>
      <c r="I35" s="314"/>
      <c r="J35" s="34"/>
      <c r="K35" s="11">
        <v>5</v>
      </c>
      <c r="L35" s="267"/>
      <c r="M35" s="269"/>
      <c r="N35" s="268"/>
      <c r="O35" s="177"/>
      <c r="P35" s="145"/>
      <c r="Q35" s="270"/>
    </row>
    <row r="36" spans="1:17" ht="30" customHeight="1" thickBot="1" x14ac:dyDescent="0.4">
      <c r="A36" s="48"/>
      <c r="B36" s="373"/>
      <c r="C36" s="373"/>
      <c r="D36" s="373"/>
      <c r="E36" s="373"/>
      <c r="F36" s="373"/>
      <c r="G36" s="373"/>
      <c r="H36" s="343"/>
      <c r="I36" s="343"/>
      <c r="J36" s="35"/>
      <c r="K36" s="11">
        <v>6</v>
      </c>
      <c r="L36" s="267"/>
      <c r="M36" s="269"/>
      <c r="N36" s="268"/>
      <c r="O36" s="177"/>
      <c r="P36" s="145"/>
      <c r="Q36" s="270"/>
    </row>
    <row r="37" spans="1:17" ht="30" customHeight="1" thickTop="1" x14ac:dyDescent="0.4">
      <c r="A37" s="310" t="s">
        <v>59</v>
      </c>
      <c r="B37" s="310"/>
      <c r="C37" s="310"/>
      <c r="D37" s="310"/>
      <c r="E37" s="310"/>
      <c r="F37" s="116"/>
      <c r="G37" s="116"/>
      <c r="H37" s="116"/>
      <c r="I37" s="116"/>
      <c r="J37" s="35"/>
      <c r="K37" s="11">
        <v>7</v>
      </c>
      <c r="L37" s="267"/>
      <c r="M37" s="269"/>
      <c r="N37" s="268"/>
      <c r="O37" s="177"/>
      <c r="P37" s="145"/>
      <c r="Q37" s="270"/>
    </row>
    <row r="38" spans="1:17" ht="30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36"/>
      <c r="K38" s="11">
        <v>8</v>
      </c>
      <c r="L38" s="267"/>
      <c r="M38" s="269"/>
      <c r="N38" s="268"/>
      <c r="O38" s="177"/>
      <c r="P38" s="145"/>
      <c r="Q38" s="270"/>
    </row>
    <row r="39" spans="1:17" ht="30" customHeight="1" x14ac:dyDescent="0.35">
      <c r="A39" s="4" t="s">
        <v>2</v>
      </c>
      <c r="B39" s="42"/>
      <c r="C39" s="42"/>
      <c r="D39" s="42"/>
      <c r="E39" s="42"/>
      <c r="F39" s="42"/>
      <c r="G39" s="46"/>
      <c r="H39" s="43"/>
      <c r="I39" s="44"/>
      <c r="J39" s="37"/>
      <c r="K39" s="11">
        <v>9</v>
      </c>
      <c r="L39" s="267"/>
      <c r="M39" s="269"/>
      <c r="N39" s="268"/>
      <c r="O39" s="177"/>
      <c r="P39" s="145"/>
      <c r="Q39" s="270"/>
    </row>
    <row r="40" spans="1:17" ht="30" customHeight="1" x14ac:dyDescent="0.35">
      <c r="A40" s="4" t="s">
        <v>0</v>
      </c>
      <c r="B40" s="311"/>
      <c r="C40" s="311"/>
      <c r="D40" s="311"/>
      <c r="E40" s="311"/>
      <c r="F40" s="311"/>
      <c r="G40" s="311"/>
      <c r="H40" s="342" t="s">
        <v>24</v>
      </c>
      <c r="I40" s="342"/>
      <c r="J40" s="37"/>
      <c r="K40" s="11">
        <v>10</v>
      </c>
      <c r="L40" s="267"/>
      <c r="M40" s="269"/>
      <c r="N40" s="268"/>
      <c r="O40" s="177"/>
      <c r="P40" s="145"/>
      <c r="Q40" s="270"/>
    </row>
    <row r="41" spans="1:17" ht="30" customHeight="1" x14ac:dyDescent="0.35">
      <c r="A41" s="4"/>
      <c r="B41" s="339" t="s">
        <v>64</v>
      </c>
      <c r="C41" s="339"/>
      <c r="D41" s="339"/>
      <c r="E41" s="339"/>
      <c r="F41" s="339"/>
      <c r="G41" s="339"/>
      <c r="H41" s="4"/>
      <c r="I41" s="4"/>
      <c r="J41" s="37"/>
      <c r="K41" s="11">
        <v>11</v>
      </c>
      <c r="L41" s="267"/>
      <c r="M41" s="269"/>
      <c r="N41" s="268"/>
      <c r="O41" s="177"/>
      <c r="P41" s="145"/>
      <c r="Q41" s="270"/>
    </row>
    <row r="42" spans="1:17" ht="30" customHeight="1" thickBot="1" x14ac:dyDescent="0.4">
      <c r="A42" s="48"/>
      <c r="B42" s="50"/>
      <c r="C42" s="50"/>
      <c r="D42" s="50"/>
      <c r="E42" s="50"/>
      <c r="F42" s="50"/>
      <c r="G42" s="50"/>
      <c r="H42" s="51"/>
      <c r="I42" s="51"/>
      <c r="J42" s="37"/>
      <c r="K42" s="11">
        <v>12</v>
      </c>
      <c r="L42" s="267"/>
      <c r="M42" s="269"/>
      <c r="N42" s="268"/>
      <c r="O42" s="177"/>
      <c r="P42" s="145"/>
      <c r="Q42" s="270"/>
    </row>
    <row r="43" spans="1:17" ht="30" customHeight="1" thickTop="1" x14ac:dyDescent="0.4">
      <c r="A43" s="310" t="s">
        <v>153</v>
      </c>
      <c r="B43" s="310"/>
      <c r="C43" s="310"/>
      <c r="D43" s="310"/>
      <c r="E43" s="310"/>
      <c r="F43" s="310"/>
      <c r="G43" s="310"/>
      <c r="H43" s="310"/>
      <c r="I43" s="310"/>
      <c r="J43" s="38"/>
      <c r="K43" s="11">
        <v>13</v>
      </c>
      <c r="L43" s="267"/>
      <c r="M43" s="269"/>
      <c r="N43" s="268"/>
      <c r="O43" s="177"/>
      <c r="P43" s="145"/>
      <c r="Q43" s="270"/>
    </row>
    <row r="44" spans="1:17" ht="30" customHeight="1" x14ac:dyDescent="0.35">
      <c r="A44" s="19"/>
      <c r="B44" s="19"/>
      <c r="C44" s="19"/>
      <c r="D44" s="19"/>
      <c r="E44" s="19"/>
      <c r="F44" s="19"/>
      <c r="G44" s="19"/>
      <c r="H44" s="19"/>
      <c r="I44" s="19"/>
      <c r="J44" s="38"/>
      <c r="K44" s="11">
        <v>14</v>
      </c>
      <c r="L44" s="267"/>
      <c r="M44" s="269"/>
      <c r="N44" s="268"/>
      <c r="O44" s="177"/>
      <c r="P44" s="145"/>
      <c r="Q44" s="270"/>
    </row>
    <row r="45" spans="1:17" ht="30" customHeight="1" x14ac:dyDescent="0.35">
      <c r="A45" s="55" t="s">
        <v>2</v>
      </c>
      <c r="B45" s="340"/>
      <c r="C45" s="340"/>
      <c r="D45" s="341"/>
      <c r="E45" s="356"/>
      <c r="F45" s="340"/>
      <c r="G45" s="340"/>
      <c r="H45" s="52"/>
      <c r="I45" s="52"/>
      <c r="J45" s="38"/>
      <c r="K45" s="11">
        <v>15</v>
      </c>
      <c r="L45" s="144"/>
      <c r="M45" s="30"/>
      <c r="N45" s="175"/>
      <c r="O45" s="177"/>
      <c r="P45" s="145"/>
      <c r="Q45" s="146"/>
    </row>
    <row r="46" spans="1:17" ht="30" customHeight="1" x14ac:dyDescent="0.35">
      <c r="A46" s="53" t="s">
        <v>0</v>
      </c>
      <c r="B46" s="357">
        <f>C11</f>
        <v>0</v>
      </c>
      <c r="C46" s="357"/>
      <c r="D46" s="357"/>
      <c r="E46" s="49" t="s">
        <v>24</v>
      </c>
      <c r="F46" s="49"/>
      <c r="G46" s="49"/>
      <c r="H46" s="314"/>
      <c r="I46" s="314"/>
      <c r="J46" s="38"/>
      <c r="K46" s="11">
        <v>16</v>
      </c>
      <c r="L46" s="144"/>
      <c r="M46" s="30"/>
      <c r="N46" s="175"/>
      <c r="O46" s="177"/>
      <c r="P46" s="145"/>
      <c r="Q46" s="146"/>
    </row>
    <row r="47" spans="1:17" ht="30" customHeight="1" thickBot="1" x14ac:dyDescent="0.4">
      <c r="A47" s="59"/>
      <c r="B47" s="60"/>
      <c r="C47" s="60"/>
      <c r="D47" s="60"/>
      <c r="E47" s="56"/>
      <c r="F47" s="57"/>
      <c r="G47" s="57"/>
      <c r="H47" s="58"/>
      <c r="I47" s="58"/>
      <c r="J47" s="17"/>
      <c r="K47" s="12">
        <v>17</v>
      </c>
      <c r="L47" s="144"/>
      <c r="M47" s="30"/>
      <c r="N47" s="175"/>
      <c r="O47" s="177"/>
      <c r="P47" s="145"/>
      <c r="Q47" s="146"/>
    </row>
    <row r="48" spans="1:17" ht="30" customHeight="1" thickTop="1" x14ac:dyDescent="0.4">
      <c r="A48" s="310" t="s">
        <v>75</v>
      </c>
      <c r="B48" s="310"/>
      <c r="C48" s="310"/>
      <c r="D48" s="310"/>
      <c r="E48" s="310"/>
      <c r="F48" s="310"/>
      <c r="G48" s="310"/>
      <c r="H48" s="310"/>
      <c r="I48" s="310"/>
      <c r="J48" s="17"/>
      <c r="K48" s="12">
        <v>18</v>
      </c>
      <c r="L48" s="144"/>
      <c r="M48" s="30"/>
      <c r="N48" s="175"/>
      <c r="O48" s="177"/>
      <c r="P48" s="145"/>
      <c r="Q48" s="146"/>
    </row>
    <row r="49" spans="1:17" ht="30" customHeight="1" x14ac:dyDescent="0.35">
      <c r="A49" s="4"/>
      <c r="B49" s="4"/>
      <c r="C49" s="4"/>
      <c r="D49" s="4"/>
      <c r="E49" s="4"/>
      <c r="F49" s="4"/>
      <c r="G49" s="4"/>
      <c r="H49" s="4"/>
      <c r="I49" s="4"/>
      <c r="J49" s="16"/>
      <c r="K49" s="12">
        <v>19</v>
      </c>
      <c r="L49" s="144"/>
      <c r="M49" s="30"/>
      <c r="N49" s="175"/>
      <c r="O49" s="177"/>
      <c r="P49" s="145"/>
      <c r="Q49" s="146"/>
    </row>
    <row r="50" spans="1:17" ht="30" customHeight="1" x14ac:dyDescent="0.35">
      <c r="A50" s="61" t="s">
        <v>2</v>
      </c>
      <c r="B50" s="308"/>
      <c r="C50" s="308"/>
      <c r="D50" s="308"/>
      <c r="E50" s="309"/>
      <c r="F50" s="308"/>
      <c r="G50" s="308"/>
      <c r="H50" s="344"/>
      <c r="I50" s="344"/>
      <c r="J50" s="16"/>
      <c r="K50" s="12">
        <v>20</v>
      </c>
      <c r="L50" s="144"/>
      <c r="M50" s="30"/>
      <c r="N50" s="175"/>
      <c r="O50" s="177"/>
      <c r="P50" s="145"/>
      <c r="Q50" s="146"/>
    </row>
    <row r="51" spans="1:17" ht="30" customHeight="1" x14ac:dyDescent="0.35">
      <c r="A51" s="61" t="s">
        <v>0</v>
      </c>
      <c r="B51" s="357">
        <f>P11</f>
        <v>0</v>
      </c>
      <c r="C51" s="357"/>
      <c r="D51" s="357"/>
      <c r="E51" s="312" t="s">
        <v>60</v>
      </c>
      <c r="F51" s="312"/>
      <c r="G51" s="312"/>
      <c r="H51" s="338"/>
      <c r="I51" s="338"/>
      <c r="J51" s="18"/>
      <c r="K51" s="12">
        <v>21</v>
      </c>
      <c r="L51" s="144"/>
      <c r="M51" s="30"/>
      <c r="N51" s="175"/>
      <c r="O51" s="177"/>
      <c r="P51" s="145"/>
      <c r="Q51" s="146"/>
    </row>
    <row r="52" spans="1:17" ht="30" customHeight="1" thickBot="1" x14ac:dyDescent="0.4">
      <c r="A52" s="41"/>
      <c r="B52" s="41"/>
      <c r="C52" s="41"/>
      <c r="D52" s="41"/>
      <c r="E52" s="41"/>
      <c r="F52" s="41"/>
      <c r="G52" s="41"/>
      <c r="H52" s="41"/>
      <c r="I52" s="41"/>
      <c r="J52" s="17"/>
      <c r="K52" s="12">
        <v>22</v>
      </c>
      <c r="L52" s="144"/>
      <c r="M52" s="30"/>
      <c r="N52" s="175"/>
      <c r="O52" s="177"/>
      <c r="P52" s="145"/>
      <c r="Q52" s="146"/>
    </row>
    <row r="53" spans="1:17" ht="30" customHeight="1" thickTop="1" x14ac:dyDescent="0.4">
      <c r="A53" s="310" t="s">
        <v>152</v>
      </c>
      <c r="B53" s="310"/>
      <c r="C53" s="310"/>
      <c r="D53" s="310"/>
      <c r="E53" s="310"/>
      <c r="F53" s="310"/>
      <c r="G53" s="310"/>
      <c r="H53" s="310"/>
      <c r="I53" s="310"/>
      <c r="J53" s="17"/>
      <c r="K53" s="12">
        <v>23</v>
      </c>
      <c r="L53" s="144"/>
      <c r="M53" s="30"/>
      <c r="N53" s="175"/>
      <c r="O53" s="177"/>
      <c r="P53" s="145"/>
      <c r="Q53" s="146"/>
    </row>
    <row r="54" spans="1:17" ht="30" customHeight="1" x14ac:dyDescent="0.35">
      <c r="A54" s="4"/>
      <c r="B54" s="4"/>
      <c r="C54" s="4"/>
      <c r="D54" s="4"/>
      <c r="E54" s="4"/>
      <c r="F54" s="4"/>
      <c r="G54" s="4"/>
      <c r="H54" s="4"/>
      <c r="I54" s="4"/>
      <c r="J54" s="17"/>
      <c r="K54" s="12">
        <v>24</v>
      </c>
      <c r="L54" s="144"/>
      <c r="M54" s="30"/>
      <c r="N54" s="175"/>
      <c r="O54" s="177"/>
      <c r="P54" s="145"/>
      <c r="Q54" s="146"/>
    </row>
    <row r="55" spans="1:17" ht="30" customHeight="1" x14ac:dyDescent="0.35">
      <c r="A55" s="61" t="s">
        <v>2</v>
      </c>
      <c r="B55" s="308"/>
      <c r="C55" s="308"/>
      <c r="D55" s="308"/>
      <c r="E55" s="309"/>
      <c r="F55" s="308"/>
      <c r="G55" s="308"/>
      <c r="H55" s="344"/>
      <c r="I55" s="344"/>
      <c r="J55" s="16"/>
      <c r="K55" s="14">
        <v>25</v>
      </c>
      <c r="L55" s="144"/>
      <c r="M55" s="30"/>
      <c r="N55" s="175"/>
      <c r="O55" s="177"/>
      <c r="P55" s="145"/>
      <c r="Q55" s="146"/>
    </row>
    <row r="56" spans="1:17" ht="30" customHeight="1" thickBot="1" x14ac:dyDescent="0.4">
      <c r="A56" s="61" t="s">
        <v>0</v>
      </c>
      <c r="B56" s="357" t="s">
        <v>168</v>
      </c>
      <c r="C56" s="357"/>
      <c r="D56" s="357"/>
      <c r="E56" s="312" t="s">
        <v>60</v>
      </c>
      <c r="F56" s="312"/>
      <c r="G56" s="312"/>
      <c r="H56" s="338"/>
      <c r="I56" s="338"/>
      <c r="J56" s="18"/>
      <c r="K56" s="358" t="s">
        <v>30</v>
      </c>
      <c r="L56" s="359"/>
      <c r="M56" s="359"/>
      <c r="N56" s="240">
        <f>SUM(N31:N55)</f>
        <v>0</v>
      </c>
      <c r="O56" s="241"/>
      <c r="P56" s="178">
        <f>SUM(P31:P55)</f>
        <v>0</v>
      </c>
      <c r="Q56" s="147">
        <f>SUM(Q31:Q55)</f>
        <v>0</v>
      </c>
    </row>
    <row r="57" spans="1:17" ht="30" customHeight="1" thickBot="1" x14ac:dyDescent="0.45">
      <c r="A57" s="41"/>
      <c r="B57" s="41"/>
      <c r="C57" s="41"/>
      <c r="D57" s="41"/>
      <c r="E57" s="41"/>
      <c r="F57" s="41"/>
      <c r="G57" s="41"/>
      <c r="H57" s="41"/>
      <c r="I57" s="41"/>
      <c r="J57" s="17"/>
      <c r="K57" s="13"/>
      <c r="L57" s="374" t="s">
        <v>53</v>
      </c>
      <c r="M57" s="375"/>
      <c r="N57" s="375"/>
      <c r="O57" s="360">
        <f>N56-P56</f>
        <v>0</v>
      </c>
      <c r="P57" s="361"/>
    </row>
    <row r="58" spans="1:17" ht="30" customHeight="1" thickTop="1" x14ac:dyDescent="0.4">
      <c r="A58" s="310" t="s">
        <v>159</v>
      </c>
      <c r="B58" s="310"/>
      <c r="C58" s="310"/>
      <c r="D58" s="310"/>
      <c r="E58" s="310"/>
      <c r="F58" s="310"/>
      <c r="G58" s="310"/>
      <c r="H58" s="310"/>
      <c r="I58" s="310"/>
      <c r="J58" s="17"/>
      <c r="K58" s="170"/>
      <c r="L58" s="170"/>
      <c r="M58" s="170"/>
      <c r="N58" s="170"/>
      <c r="O58" s="171"/>
      <c r="P58" s="171"/>
      <c r="Q58" s="79"/>
    </row>
    <row r="59" spans="1:17" ht="30" customHeight="1" thickBot="1" x14ac:dyDescent="0.4">
      <c r="A59" s="2"/>
      <c r="B59" s="47"/>
      <c r="C59" s="47"/>
      <c r="D59" s="47"/>
      <c r="E59" s="47"/>
      <c r="F59" s="47"/>
      <c r="G59" s="47"/>
      <c r="H59" s="109"/>
      <c r="I59" s="109"/>
      <c r="J59" s="16"/>
      <c r="K59" s="363" t="s">
        <v>97</v>
      </c>
      <c r="L59" s="363"/>
      <c r="M59" s="363"/>
      <c r="N59" s="363"/>
      <c r="O59" s="363"/>
      <c r="P59" s="363"/>
      <c r="Q59" s="363"/>
    </row>
    <row r="60" spans="1:17" ht="30" customHeight="1" thickBot="1" x14ac:dyDescent="0.45">
      <c r="A60" s="61" t="s">
        <v>2</v>
      </c>
      <c r="B60" s="308"/>
      <c r="C60" s="308"/>
      <c r="D60" s="308"/>
      <c r="E60" s="309"/>
      <c r="F60" s="308"/>
      <c r="G60" s="308"/>
      <c r="H60" s="47"/>
      <c r="I60" s="47"/>
      <c r="J60" s="16"/>
      <c r="K60" s="353" t="s">
        <v>40</v>
      </c>
      <c r="L60" s="354"/>
      <c r="M60" s="354"/>
      <c r="N60" s="354"/>
      <c r="O60" s="355" t="s">
        <v>41</v>
      </c>
      <c r="P60" s="355"/>
      <c r="Q60" s="155"/>
    </row>
    <row r="61" spans="1:17" ht="30" customHeight="1" thickBot="1" x14ac:dyDescent="0.4">
      <c r="A61" s="61" t="s">
        <v>0</v>
      </c>
      <c r="B61" s="311" t="s">
        <v>169</v>
      </c>
      <c r="C61" s="311"/>
      <c r="D61" s="311"/>
      <c r="E61" s="312" t="s">
        <v>60</v>
      </c>
      <c r="F61" s="312"/>
      <c r="G61" s="312"/>
      <c r="H61" s="47"/>
      <c r="I61" s="47"/>
      <c r="J61" s="18"/>
      <c r="K61" s="119" t="s">
        <v>26</v>
      </c>
      <c r="L61" s="331" t="s">
        <v>27</v>
      </c>
      <c r="M61" s="332"/>
      <c r="N61" s="120" t="s">
        <v>42</v>
      </c>
      <c r="O61" s="331" t="s">
        <v>43</v>
      </c>
      <c r="P61" s="332"/>
      <c r="Q61" s="333"/>
    </row>
    <row r="62" spans="1:17" ht="30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17"/>
      <c r="K62" s="151"/>
      <c r="L62" s="345"/>
      <c r="M62" s="346"/>
      <c r="N62" s="148"/>
      <c r="O62" s="334">
        <f>$Q$60*N62</f>
        <v>0</v>
      </c>
      <c r="P62" s="334"/>
      <c r="Q62" s="335"/>
    </row>
    <row r="63" spans="1:17" ht="30" customHeight="1" x14ac:dyDescent="0.4">
      <c r="A63" s="61"/>
      <c r="B63" s="313"/>
      <c r="C63" s="313"/>
      <c r="D63" s="313"/>
      <c r="E63" s="314"/>
      <c r="F63" s="314"/>
      <c r="G63" s="314"/>
      <c r="H63" s="170"/>
      <c r="I63" s="170"/>
      <c r="J63" s="17"/>
      <c r="K63" s="152"/>
      <c r="L63" s="337"/>
      <c r="M63" s="337"/>
      <c r="N63" s="149"/>
      <c r="O63" s="334">
        <f t="shared" ref="O63:O69" si="0">$Q$60*N63</f>
        <v>0</v>
      </c>
      <c r="P63" s="334"/>
      <c r="Q63" s="335"/>
    </row>
    <row r="64" spans="1:17" ht="30" customHeight="1" x14ac:dyDescent="0.35">
      <c r="A64" s="61" t="s">
        <v>2</v>
      </c>
      <c r="B64" s="308"/>
      <c r="C64" s="308"/>
      <c r="D64" s="308"/>
      <c r="E64" s="309"/>
      <c r="F64" s="308"/>
      <c r="G64" s="308"/>
      <c r="H64" s="52"/>
      <c r="I64" s="52"/>
      <c r="J64" s="16"/>
      <c r="K64" s="152"/>
      <c r="L64" s="337"/>
      <c r="M64" s="337"/>
      <c r="N64" s="149"/>
      <c r="O64" s="334">
        <f t="shared" si="0"/>
        <v>0</v>
      </c>
      <c r="P64" s="334"/>
      <c r="Q64" s="335"/>
    </row>
    <row r="65" spans="1:17" ht="30" customHeight="1" x14ac:dyDescent="0.35">
      <c r="A65" s="61" t="s">
        <v>0</v>
      </c>
      <c r="B65" s="265" t="s">
        <v>170</v>
      </c>
      <c r="C65" s="265"/>
      <c r="D65" s="265"/>
      <c r="E65" s="266" t="s">
        <v>60</v>
      </c>
      <c r="F65" s="266"/>
      <c r="G65" s="266"/>
      <c r="H65" s="137"/>
      <c r="I65" s="137"/>
      <c r="J65" s="16"/>
      <c r="K65" s="152"/>
      <c r="L65" s="337"/>
      <c r="M65" s="337"/>
      <c r="N65" s="149"/>
      <c r="O65" s="334">
        <f t="shared" si="0"/>
        <v>0</v>
      </c>
      <c r="P65" s="334"/>
      <c r="Q65" s="335"/>
    </row>
    <row r="66" spans="1:17" ht="30" customHeight="1" thickBot="1" x14ac:dyDescent="0.45">
      <c r="A66" s="306"/>
      <c r="B66" s="306"/>
      <c r="C66" s="306"/>
      <c r="D66" s="306"/>
      <c r="E66" s="306"/>
      <c r="F66" s="306"/>
      <c r="G66" s="306"/>
      <c r="H66" s="306"/>
      <c r="I66" s="306"/>
      <c r="J66" s="18"/>
      <c r="K66" s="152"/>
      <c r="L66" s="351"/>
      <c r="M66" s="352"/>
      <c r="N66" s="149"/>
      <c r="O66" s="334">
        <f t="shared" si="0"/>
        <v>0</v>
      </c>
      <c r="P66" s="334"/>
      <c r="Q66" s="335"/>
    </row>
    <row r="67" spans="1:17" ht="30" customHeight="1" thickTop="1" x14ac:dyDescent="0.4">
      <c r="A67" s="307" t="s">
        <v>98</v>
      </c>
      <c r="B67" s="307"/>
      <c r="C67" s="307"/>
      <c r="D67" s="307"/>
      <c r="E67" s="307"/>
      <c r="F67" s="307"/>
      <c r="G67" s="307"/>
      <c r="H67" s="307"/>
      <c r="I67" s="307"/>
      <c r="J67" s="17"/>
      <c r="K67" s="152"/>
      <c r="L67" s="337"/>
      <c r="M67" s="337"/>
      <c r="N67" s="149"/>
      <c r="O67" s="334">
        <f t="shared" si="0"/>
        <v>0</v>
      </c>
      <c r="P67" s="334"/>
      <c r="Q67" s="335"/>
    </row>
    <row r="68" spans="1:17" ht="30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17"/>
      <c r="K68" s="152"/>
      <c r="L68" s="337"/>
      <c r="M68" s="337"/>
      <c r="N68" s="149"/>
      <c r="O68" s="334">
        <f t="shared" si="0"/>
        <v>0</v>
      </c>
      <c r="P68" s="334"/>
      <c r="Q68" s="335"/>
    </row>
    <row r="69" spans="1:17" ht="30" customHeight="1" thickBot="1" x14ac:dyDescent="0.4">
      <c r="A69" s="41"/>
      <c r="B69" s="305"/>
      <c r="C69" s="305"/>
      <c r="D69" s="41"/>
      <c r="E69" s="182"/>
      <c r="F69" s="305"/>
      <c r="G69" s="305"/>
      <c r="H69" s="305"/>
      <c r="I69" s="305"/>
      <c r="J69" s="18"/>
      <c r="K69" s="153"/>
      <c r="L69" s="347"/>
      <c r="M69" s="347"/>
      <c r="N69" s="150"/>
      <c r="O69" s="349">
        <f t="shared" si="0"/>
        <v>0</v>
      </c>
      <c r="P69" s="349"/>
      <c r="Q69" s="350"/>
    </row>
    <row r="70" spans="1:17" ht="27" thickTop="1" x14ac:dyDescent="0.4">
      <c r="A70" s="5"/>
      <c r="B70" s="5"/>
      <c r="C70" s="5"/>
      <c r="D70" s="5"/>
      <c r="E70" s="5"/>
      <c r="F70" s="5"/>
      <c r="G70" s="5"/>
      <c r="H70" s="5"/>
      <c r="I70" s="5"/>
      <c r="K70" s="4"/>
      <c r="L70" s="4"/>
      <c r="M70" s="4"/>
      <c r="N70" s="64" t="s">
        <v>44</v>
      </c>
      <c r="O70" s="348">
        <f>SUM(O62:Q69)</f>
        <v>0</v>
      </c>
      <c r="P70" s="348"/>
      <c r="Q70" s="348"/>
    </row>
    <row r="72" spans="1:17" s="5" customFormat="1" x14ac:dyDescent="0.2">
      <c r="K72" s="1"/>
      <c r="L72" s="1"/>
      <c r="M72" s="1"/>
      <c r="N72" s="1"/>
      <c r="O72" s="1"/>
      <c r="P72" s="1"/>
      <c r="Q72" s="1"/>
    </row>
    <row r="73" spans="1:17" x14ac:dyDescent="0.2">
      <c r="K73" s="5"/>
      <c r="L73" s="5"/>
      <c r="M73" s="5"/>
      <c r="N73" s="5"/>
      <c r="O73" s="5"/>
      <c r="P73" s="5"/>
      <c r="Q73" s="5"/>
    </row>
    <row r="79" spans="1:17" s="282" customFormat="1" hidden="1" x14ac:dyDescent="0.2">
      <c r="B79" s="283"/>
      <c r="C79" s="283"/>
    </row>
    <row r="80" spans="1:17" s="282" customFormat="1" ht="18" hidden="1" x14ac:dyDescent="0.25">
      <c r="B80" s="284" t="s">
        <v>149</v>
      </c>
      <c r="C80" s="285" t="s">
        <v>73</v>
      </c>
    </row>
    <row r="81" spans="2:3" s="282" customFormat="1" hidden="1" x14ac:dyDescent="0.2">
      <c r="B81" s="286" t="s">
        <v>145</v>
      </c>
      <c r="C81" s="286" t="s">
        <v>74</v>
      </c>
    </row>
    <row r="82" spans="2:3" s="282" customFormat="1" hidden="1" x14ac:dyDescent="0.2">
      <c r="B82" s="287" t="s">
        <v>151</v>
      </c>
      <c r="C82" s="287"/>
    </row>
    <row r="83" spans="2:3" s="282" customFormat="1" hidden="1" x14ac:dyDescent="0.2">
      <c r="B83" s="287" t="s">
        <v>167</v>
      </c>
      <c r="C83" s="287"/>
    </row>
    <row r="84" spans="2:3" s="282" customFormat="1" hidden="1" x14ac:dyDescent="0.2">
      <c r="B84" s="286" t="s">
        <v>157</v>
      </c>
      <c r="C84" s="286" t="s">
        <v>74</v>
      </c>
    </row>
    <row r="85" spans="2:3" s="282" customFormat="1" hidden="1" x14ac:dyDescent="0.2">
      <c r="B85" s="287" t="s">
        <v>150</v>
      </c>
      <c r="C85" s="287"/>
    </row>
    <row r="86" spans="2:3" s="282" customFormat="1" hidden="1" x14ac:dyDescent="0.2">
      <c r="B86" s="287" t="s">
        <v>175</v>
      </c>
      <c r="C86" s="287" t="s">
        <v>74</v>
      </c>
    </row>
    <row r="87" spans="2:3" s="282" customFormat="1" hidden="1" x14ac:dyDescent="0.2">
      <c r="B87" s="287" t="s">
        <v>160</v>
      </c>
      <c r="C87" s="287"/>
    </row>
    <row r="88" spans="2:3" s="289" customFormat="1" hidden="1" x14ac:dyDescent="0.2">
      <c r="B88" s="290" t="s">
        <v>146</v>
      </c>
      <c r="C88" s="291"/>
    </row>
    <row r="89" spans="2:3" s="289" customFormat="1" hidden="1" x14ac:dyDescent="0.2">
      <c r="B89" s="290" t="s">
        <v>176</v>
      </c>
      <c r="C89" s="291" t="s">
        <v>74</v>
      </c>
    </row>
    <row r="90" spans="2:3" s="282" customFormat="1" hidden="1" x14ac:dyDescent="0.2">
      <c r="B90" s="286" t="s">
        <v>74</v>
      </c>
      <c r="C90" s="287"/>
    </row>
    <row r="91" spans="2:3" s="282" customFormat="1" hidden="1" x14ac:dyDescent="0.2">
      <c r="B91" s="286" t="s">
        <v>68</v>
      </c>
      <c r="C91" s="286" t="s">
        <v>74</v>
      </c>
    </row>
    <row r="92" spans="2:3" s="282" customFormat="1" hidden="1" x14ac:dyDescent="0.2">
      <c r="B92" s="286" t="s">
        <v>147</v>
      </c>
      <c r="C92" s="286" t="s">
        <v>74</v>
      </c>
    </row>
    <row r="93" spans="2:3" s="282" customFormat="1" hidden="1" x14ac:dyDescent="0.2">
      <c r="B93" s="287" t="s">
        <v>166</v>
      </c>
      <c r="C93" s="287"/>
    </row>
    <row r="94" spans="2:3" s="282" customFormat="1" hidden="1" x14ac:dyDescent="0.2">
      <c r="B94" s="287" t="s">
        <v>156</v>
      </c>
      <c r="C94" s="286" t="s">
        <v>74</v>
      </c>
    </row>
    <row r="95" spans="2:3" s="282" customFormat="1" hidden="1" x14ac:dyDescent="0.2">
      <c r="B95" s="286" t="s">
        <v>70</v>
      </c>
      <c r="C95" s="287"/>
    </row>
    <row r="96" spans="2:3" s="282" customFormat="1" hidden="1" x14ac:dyDescent="0.2">
      <c r="B96" s="286" t="s">
        <v>71</v>
      </c>
      <c r="C96" s="286" t="s">
        <v>74</v>
      </c>
    </row>
    <row r="97" spans="2:3" s="282" customFormat="1" hidden="1" x14ac:dyDescent="0.2">
      <c r="B97" s="286" t="s">
        <v>72</v>
      </c>
      <c r="C97" s="287"/>
    </row>
    <row r="98" spans="2:3" s="282" customFormat="1" hidden="1" x14ac:dyDescent="0.2">
      <c r="B98" s="286" t="s">
        <v>158</v>
      </c>
      <c r="C98" s="286" t="s">
        <v>74</v>
      </c>
    </row>
    <row r="99" spans="2:3" s="282" customFormat="1" hidden="1" x14ac:dyDescent="0.2">
      <c r="B99" s="287" t="s">
        <v>164</v>
      </c>
      <c r="C99" s="287" t="s">
        <v>74</v>
      </c>
    </row>
    <row r="100" spans="2:3" s="282" customFormat="1" hidden="1" x14ac:dyDescent="0.2">
      <c r="B100" s="287" t="s">
        <v>165</v>
      </c>
      <c r="C100" s="287" t="s">
        <v>74</v>
      </c>
    </row>
    <row r="101" spans="2:3" s="282" customFormat="1" hidden="1" x14ac:dyDescent="0.2">
      <c r="B101" s="287" t="s">
        <v>154</v>
      </c>
      <c r="C101" s="287" t="s">
        <v>74</v>
      </c>
    </row>
    <row r="102" spans="2:3" s="282" customFormat="1" hidden="1" x14ac:dyDescent="0.2">
      <c r="B102" s="286" t="s">
        <v>163</v>
      </c>
      <c r="C102" s="287"/>
    </row>
    <row r="103" spans="2:3" s="282" customFormat="1" hidden="1" x14ac:dyDescent="0.2">
      <c r="B103" s="286" t="s">
        <v>61</v>
      </c>
      <c r="C103" s="286" t="s">
        <v>74</v>
      </c>
    </row>
    <row r="104" spans="2:3" s="282" customFormat="1" hidden="1" x14ac:dyDescent="0.2">
      <c r="B104" s="286" t="s">
        <v>62</v>
      </c>
      <c r="C104" s="287"/>
    </row>
    <row r="105" spans="2:3" s="282" customFormat="1" hidden="1" x14ac:dyDescent="0.2">
      <c r="B105" s="286" t="s">
        <v>69</v>
      </c>
      <c r="C105" s="286" t="s">
        <v>74</v>
      </c>
    </row>
    <row r="106" spans="2:3" s="282" customFormat="1" hidden="1" x14ac:dyDescent="0.2">
      <c r="B106" s="286" t="s">
        <v>173</v>
      </c>
      <c r="C106" s="286" t="s">
        <v>74</v>
      </c>
    </row>
    <row r="107" spans="2:3" s="282" customFormat="1" hidden="1" x14ac:dyDescent="0.2">
      <c r="B107" s="286" t="s">
        <v>63</v>
      </c>
      <c r="C107" s="287"/>
    </row>
    <row r="108" spans="2:3" s="282" customFormat="1" hidden="1" x14ac:dyDescent="0.2">
      <c r="B108" s="286" t="s">
        <v>148</v>
      </c>
      <c r="C108" s="287"/>
    </row>
    <row r="109" spans="2:3" s="282" customFormat="1" hidden="1" x14ac:dyDescent="0.2">
      <c r="B109" s="286" t="s">
        <v>172</v>
      </c>
      <c r="C109" s="287"/>
    </row>
    <row r="110" spans="2:3" s="282" customFormat="1" hidden="1" x14ac:dyDescent="0.2">
      <c r="B110" s="286" t="s">
        <v>174</v>
      </c>
      <c r="C110" s="287" t="s">
        <v>74</v>
      </c>
    </row>
    <row r="111" spans="2:3" s="282" customFormat="1" hidden="1" x14ac:dyDescent="0.2">
      <c r="B111" s="286" t="s">
        <v>155</v>
      </c>
      <c r="C111" s="286" t="s">
        <v>74</v>
      </c>
    </row>
    <row r="112" spans="2:3" s="282" customFormat="1" x14ac:dyDescent="0.2"/>
    <row r="113" s="282" customFormat="1" x14ac:dyDescent="0.2"/>
    <row r="114" s="282" customFormat="1" x14ac:dyDescent="0.2"/>
    <row r="115" s="282" customFormat="1" x14ac:dyDescent="0.2"/>
    <row r="116" s="282" customFormat="1" x14ac:dyDescent="0.2"/>
    <row r="117" s="282" customFormat="1" x14ac:dyDescent="0.2"/>
    <row r="118" s="282" customFormat="1" x14ac:dyDescent="0.2"/>
    <row r="119" s="282" customFormat="1" x14ac:dyDescent="0.2"/>
    <row r="120" s="282" customFormat="1" x14ac:dyDescent="0.2"/>
    <row r="121" s="282" customFormat="1" x14ac:dyDescent="0.2"/>
    <row r="122" s="282" customFormat="1" x14ac:dyDescent="0.2"/>
    <row r="123" s="282" customFormat="1" x14ac:dyDescent="0.2"/>
    <row r="124" s="282" customFormat="1" x14ac:dyDescent="0.2"/>
    <row r="125" s="282" customFormat="1" x14ac:dyDescent="0.2"/>
    <row r="126" s="282" customFormat="1" x14ac:dyDescent="0.2"/>
    <row r="127" s="282" customFormat="1" x14ac:dyDescent="0.2"/>
    <row r="128" s="282" customFormat="1" x14ac:dyDescent="0.2"/>
    <row r="129" s="282" customFormat="1" x14ac:dyDescent="0.2"/>
    <row r="130" s="282" customFormat="1" x14ac:dyDescent="0.2"/>
    <row r="131" s="282" customFormat="1" x14ac:dyDescent="0.2"/>
    <row r="132" s="282" customFormat="1" x14ac:dyDescent="0.2"/>
    <row r="133" s="282" customFormat="1" x14ac:dyDescent="0.2"/>
    <row r="134" s="282" customFormat="1" x14ac:dyDescent="0.2"/>
    <row r="135" s="282" customFormat="1" x14ac:dyDescent="0.2"/>
    <row r="136" s="282" customFormat="1" x14ac:dyDescent="0.2"/>
    <row r="137" s="282" customFormat="1" x14ac:dyDescent="0.2"/>
    <row r="138" s="282" customFormat="1" x14ac:dyDescent="0.2"/>
    <row r="139" s="282" customFormat="1" x14ac:dyDescent="0.2"/>
    <row r="140" s="121" customFormat="1" x14ac:dyDescent="0.2"/>
    <row r="141" s="121" customFormat="1" x14ac:dyDescent="0.2"/>
    <row r="142" s="121" customFormat="1" x14ac:dyDescent="0.2"/>
    <row r="143" s="121" customFormat="1" x14ac:dyDescent="0.2"/>
    <row r="144" s="121" customFormat="1" x14ac:dyDescent="0.2"/>
    <row r="145" s="121" customFormat="1" x14ac:dyDescent="0.2"/>
    <row r="146" s="121" customFormat="1" x14ac:dyDescent="0.2"/>
    <row r="147" s="121" customFormat="1" x14ac:dyDescent="0.2"/>
    <row r="148" s="121" customFormat="1" x14ac:dyDescent="0.2"/>
    <row r="149" s="121" customFormat="1" x14ac:dyDescent="0.2"/>
    <row r="150" s="121" customFormat="1" x14ac:dyDescent="0.2"/>
    <row r="151" s="121" customFormat="1" x14ac:dyDescent="0.2"/>
    <row r="152" s="121" customFormat="1" x14ac:dyDescent="0.2"/>
    <row r="153" s="121" customFormat="1" x14ac:dyDescent="0.2"/>
    <row r="154" s="121" customFormat="1" x14ac:dyDescent="0.2"/>
    <row r="155" s="121" customFormat="1" x14ac:dyDescent="0.2"/>
    <row r="156" s="121" customFormat="1" x14ac:dyDescent="0.2"/>
    <row r="157" s="121" customFormat="1" x14ac:dyDescent="0.2"/>
    <row r="158" s="121" customFormat="1" x14ac:dyDescent="0.2"/>
    <row r="159" s="121" customFormat="1" x14ac:dyDescent="0.2"/>
    <row r="160" s="121" customFormat="1" x14ac:dyDescent="0.2"/>
    <row r="161" s="121" customFormat="1" x14ac:dyDescent="0.2"/>
    <row r="162" s="121" customFormat="1" x14ac:dyDescent="0.2"/>
    <row r="163" s="121" customFormat="1" x14ac:dyDescent="0.2"/>
    <row r="164" s="121" customFormat="1" x14ac:dyDescent="0.2"/>
    <row r="165" s="121" customFormat="1" x14ac:dyDescent="0.2"/>
    <row r="166" s="121" customFormat="1" x14ac:dyDescent="0.2"/>
    <row r="167" s="121" customFormat="1" x14ac:dyDescent="0.2"/>
    <row r="168" s="121" customFormat="1" x14ac:dyDescent="0.2"/>
    <row r="169" s="121" customFormat="1" x14ac:dyDescent="0.2"/>
    <row r="170" s="121" customFormat="1" x14ac:dyDescent="0.2"/>
    <row r="171" s="121" customFormat="1" x14ac:dyDescent="0.2"/>
    <row r="172" s="121" customFormat="1" x14ac:dyDescent="0.2"/>
    <row r="173" s="121" customFormat="1" x14ac:dyDescent="0.2"/>
    <row r="174" s="121" customFormat="1" x14ac:dyDescent="0.2"/>
    <row r="175" s="121" customFormat="1" x14ac:dyDescent="0.2"/>
    <row r="176" s="121" customFormat="1" x14ac:dyDescent="0.2"/>
    <row r="177" s="121" customFormat="1" x14ac:dyDescent="0.2"/>
    <row r="178" s="121" customFormat="1" x14ac:dyDescent="0.2"/>
    <row r="179" s="121" customFormat="1" x14ac:dyDescent="0.2"/>
    <row r="180" s="121" customFormat="1" x14ac:dyDescent="0.2"/>
    <row r="181" s="121" customFormat="1" x14ac:dyDescent="0.2"/>
    <row r="182" s="121" customFormat="1" x14ac:dyDescent="0.2"/>
    <row r="183" s="121" customFormat="1" x14ac:dyDescent="0.2"/>
    <row r="184" s="121" customFormat="1" x14ac:dyDescent="0.2"/>
    <row r="185" s="121" customFormat="1" x14ac:dyDescent="0.2"/>
    <row r="186" s="121" customFormat="1" x14ac:dyDescent="0.2"/>
    <row r="187" s="121" customFormat="1" x14ac:dyDescent="0.2"/>
    <row r="188" s="121" customFormat="1" x14ac:dyDescent="0.2"/>
    <row r="189" s="121" customFormat="1" x14ac:dyDescent="0.2"/>
    <row r="190" s="121" customFormat="1" x14ac:dyDescent="0.2"/>
    <row r="191" s="121" customFormat="1" x14ac:dyDescent="0.2"/>
    <row r="192" s="121" customFormat="1" x14ac:dyDescent="0.2"/>
    <row r="193" s="121" customFormat="1" x14ac:dyDescent="0.2"/>
    <row r="194" s="121" customFormat="1" x14ac:dyDescent="0.2"/>
    <row r="195" s="121" customFormat="1" x14ac:dyDescent="0.2"/>
    <row r="196" s="121" customFormat="1" x14ac:dyDescent="0.2"/>
    <row r="197" s="121" customFormat="1" x14ac:dyDescent="0.2"/>
    <row r="198" s="121" customFormat="1" x14ac:dyDescent="0.2"/>
    <row r="199" s="121" customFormat="1" x14ac:dyDescent="0.2"/>
    <row r="200" s="121" customFormat="1" x14ac:dyDescent="0.2"/>
    <row r="201" s="121" customFormat="1" x14ac:dyDescent="0.2"/>
    <row r="202" s="121" customFormat="1" x14ac:dyDescent="0.2"/>
    <row r="203" s="121" customFormat="1" x14ac:dyDescent="0.2"/>
    <row r="204" s="121" customFormat="1" x14ac:dyDescent="0.2"/>
    <row r="205" s="121" customFormat="1" x14ac:dyDescent="0.2"/>
    <row r="206" s="121" customFormat="1" x14ac:dyDescent="0.2"/>
    <row r="207" s="121" customFormat="1" x14ac:dyDescent="0.2"/>
    <row r="208" s="121" customFormat="1" x14ac:dyDescent="0.2"/>
    <row r="209" s="121" customFormat="1" x14ac:dyDescent="0.2"/>
    <row r="210" s="121" customFormat="1" x14ac:dyDescent="0.2"/>
    <row r="211" s="121" customFormat="1" x14ac:dyDescent="0.2"/>
    <row r="212" s="121" customFormat="1" x14ac:dyDescent="0.2"/>
    <row r="213" s="121" customFormat="1" x14ac:dyDescent="0.2"/>
    <row r="214" s="121" customFormat="1" x14ac:dyDescent="0.2"/>
    <row r="215" s="121" customFormat="1" x14ac:dyDescent="0.2"/>
    <row r="216" s="121" customFormat="1" x14ac:dyDescent="0.2"/>
    <row r="217" s="121" customFormat="1" x14ac:dyDescent="0.2"/>
    <row r="218" s="121" customFormat="1" x14ac:dyDescent="0.2"/>
    <row r="219" s="121" customFormat="1" x14ac:dyDescent="0.2"/>
    <row r="220" s="121" customFormat="1" x14ac:dyDescent="0.2"/>
    <row r="221" s="121" customFormat="1" x14ac:dyDescent="0.2"/>
    <row r="222" s="121" customFormat="1" x14ac:dyDescent="0.2"/>
    <row r="223" s="121" customFormat="1" x14ac:dyDescent="0.2"/>
    <row r="224" s="121" customFormat="1" x14ac:dyDescent="0.2"/>
    <row r="225" s="121" customFormat="1" x14ac:dyDescent="0.2"/>
    <row r="226" s="121" customFormat="1" x14ac:dyDescent="0.2"/>
    <row r="227" s="121" customFormat="1" x14ac:dyDescent="0.2"/>
    <row r="228" s="121" customFormat="1" x14ac:dyDescent="0.2"/>
    <row r="229" s="121" customFormat="1" x14ac:dyDescent="0.2"/>
    <row r="230" s="121" customFormat="1" x14ac:dyDescent="0.2"/>
    <row r="231" s="121" customFormat="1" x14ac:dyDescent="0.2"/>
    <row r="232" s="121" customFormat="1" x14ac:dyDescent="0.2"/>
    <row r="233" s="121" customFormat="1" x14ac:dyDescent="0.2"/>
    <row r="234" s="121" customFormat="1" x14ac:dyDescent="0.2"/>
    <row r="235" s="121" customFormat="1" x14ac:dyDescent="0.2"/>
    <row r="236" s="121" customFormat="1" x14ac:dyDescent="0.2"/>
    <row r="237" s="121" customFormat="1" x14ac:dyDescent="0.2"/>
    <row r="238" s="121" customFormat="1" x14ac:dyDescent="0.2"/>
    <row r="239" s="121" customFormat="1" x14ac:dyDescent="0.2"/>
    <row r="240" s="121" customFormat="1" x14ac:dyDescent="0.2"/>
    <row r="241" s="121" customFormat="1" x14ac:dyDescent="0.2"/>
    <row r="242" s="121" customFormat="1" x14ac:dyDescent="0.2"/>
    <row r="243" s="121" customFormat="1" x14ac:dyDescent="0.2"/>
    <row r="244" s="121" customFormat="1" x14ac:dyDescent="0.2"/>
    <row r="245" s="121" customFormat="1" x14ac:dyDescent="0.2"/>
    <row r="246" s="121" customFormat="1" x14ac:dyDescent="0.2"/>
    <row r="247" s="121" customFormat="1" x14ac:dyDescent="0.2"/>
    <row r="248" s="121" customFormat="1" x14ac:dyDescent="0.2"/>
    <row r="249" s="121" customFormat="1" x14ac:dyDescent="0.2"/>
    <row r="250" s="121" customFormat="1" x14ac:dyDescent="0.2"/>
    <row r="251" s="121" customFormat="1" x14ac:dyDescent="0.2"/>
    <row r="252" s="121" customFormat="1" x14ac:dyDescent="0.2"/>
    <row r="253" s="121" customFormat="1" x14ac:dyDescent="0.2"/>
    <row r="254" s="121" customFormat="1" x14ac:dyDescent="0.2"/>
    <row r="255" s="121" customFormat="1" x14ac:dyDescent="0.2"/>
    <row r="256" s="121" customFormat="1" x14ac:dyDescent="0.2"/>
    <row r="257" s="121" customFormat="1" x14ac:dyDescent="0.2"/>
    <row r="258" s="121" customFormat="1" x14ac:dyDescent="0.2"/>
    <row r="259" s="121" customFormat="1" x14ac:dyDescent="0.2"/>
    <row r="260" s="121" customFormat="1" x14ac:dyDescent="0.2"/>
    <row r="261" s="121" customFormat="1" x14ac:dyDescent="0.2"/>
    <row r="262" s="121" customFormat="1" x14ac:dyDescent="0.2"/>
    <row r="263" s="121" customFormat="1" x14ac:dyDescent="0.2"/>
    <row r="264" s="121" customFormat="1" x14ac:dyDescent="0.2"/>
    <row r="265" s="121" customFormat="1" x14ac:dyDescent="0.2"/>
    <row r="266" s="121" customFormat="1" x14ac:dyDescent="0.2"/>
    <row r="267" s="121" customFormat="1" x14ac:dyDescent="0.2"/>
    <row r="268" s="121" customFormat="1" x14ac:dyDescent="0.2"/>
    <row r="269" s="121" customFormat="1" x14ac:dyDescent="0.2"/>
    <row r="270" s="121" customFormat="1" x14ac:dyDescent="0.2"/>
    <row r="271" s="121" customFormat="1" x14ac:dyDescent="0.2"/>
    <row r="272" s="121" customFormat="1" x14ac:dyDescent="0.2"/>
    <row r="273" s="121" customFormat="1" x14ac:dyDescent="0.2"/>
    <row r="274" s="121" customFormat="1" x14ac:dyDescent="0.2"/>
    <row r="275" s="121" customFormat="1" x14ac:dyDescent="0.2"/>
    <row r="276" s="121" customFormat="1" x14ac:dyDescent="0.2"/>
    <row r="277" s="121" customFormat="1" x14ac:dyDescent="0.2"/>
    <row r="278" s="121" customFormat="1" x14ac:dyDescent="0.2"/>
    <row r="279" s="121" customFormat="1" x14ac:dyDescent="0.2"/>
    <row r="280" s="121" customFormat="1" x14ac:dyDescent="0.2"/>
    <row r="281" s="121" customFormat="1" x14ac:dyDescent="0.2"/>
    <row r="282" s="121" customFormat="1" x14ac:dyDescent="0.2"/>
    <row r="283" s="121" customFormat="1" x14ac:dyDescent="0.2"/>
    <row r="284" s="121" customFormat="1" x14ac:dyDescent="0.2"/>
    <row r="285" s="121" customFormat="1" x14ac:dyDescent="0.2"/>
    <row r="286" s="121" customFormat="1" x14ac:dyDescent="0.2"/>
    <row r="287" s="121" customFormat="1" x14ac:dyDescent="0.2"/>
    <row r="288" s="121" customFormat="1" x14ac:dyDescent="0.2"/>
    <row r="289" s="121" customFormat="1" x14ac:dyDescent="0.2"/>
    <row r="290" s="121" customFormat="1" x14ac:dyDescent="0.2"/>
    <row r="291" s="121" customFormat="1" x14ac:dyDescent="0.2"/>
    <row r="292" s="121" customFormat="1" x14ac:dyDescent="0.2"/>
    <row r="293" s="121" customFormat="1" x14ac:dyDescent="0.2"/>
    <row r="294" s="121" customFormat="1" x14ac:dyDescent="0.2"/>
    <row r="295" s="121" customFormat="1" x14ac:dyDescent="0.2"/>
    <row r="296" s="121" customFormat="1" x14ac:dyDescent="0.2"/>
    <row r="297" s="121" customFormat="1" x14ac:dyDescent="0.2"/>
    <row r="298" s="121" customFormat="1" x14ac:dyDescent="0.2"/>
    <row r="299" s="121" customFormat="1" x14ac:dyDescent="0.2"/>
    <row r="300" s="121" customFormat="1" x14ac:dyDescent="0.2"/>
    <row r="301" s="121" customFormat="1" x14ac:dyDescent="0.2"/>
    <row r="302" s="121" customFormat="1" x14ac:dyDescent="0.2"/>
    <row r="303" s="121" customFormat="1" x14ac:dyDescent="0.2"/>
    <row r="304" s="121" customFormat="1" x14ac:dyDescent="0.2"/>
    <row r="305" s="121" customFormat="1" x14ac:dyDescent="0.2"/>
    <row r="306" s="121" customFormat="1" x14ac:dyDescent="0.2"/>
    <row r="307" s="121" customFormat="1" x14ac:dyDescent="0.2"/>
    <row r="308" s="121" customFormat="1" x14ac:dyDescent="0.2"/>
    <row r="309" s="121" customFormat="1" x14ac:dyDescent="0.2"/>
    <row r="310" s="121" customFormat="1" x14ac:dyDescent="0.2"/>
    <row r="311" s="121" customFormat="1" x14ac:dyDescent="0.2"/>
    <row r="312" s="121" customFormat="1" x14ac:dyDescent="0.2"/>
    <row r="313" s="121" customFormat="1" x14ac:dyDescent="0.2"/>
    <row r="314" s="121" customFormat="1" x14ac:dyDescent="0.2"/>
    <row r="315" s="121" customFormat="1" x14ac:dyDescent="0.2"/>
    <row r="316" s="121" customFormat="1" x14ac:dyDescent="0.2"/>
    <row r="317" s="121" customFormat="1" x14ac:dyDescent="0.2"/>
    <row r="318" s="121" customFormat="1" x14ac:dyDescent="0.2"/>
    <row r="319" s="121" customFormat="1" x14ac:dyDescent="0.2"/>
    <row r="320" s="121" customFormat="1" x14ac:dyDescent="0.2"/>
    <row r="321" s="121" customFormat="1" x14ac:dyDescent="0.2"/>
    <row r="322" s="121" customFormat="1" x14ac:dyDescent="0.2"/>
    <row r="323" s="121" customFormat="1" x14ac:dyDescent="0.2"/>
    <row r="324" s="121" customFormat="1" x14ac:dyDescent="0.2"/>
    <row r="325" s="121" customFormat="1" x14ac:dyDescent="0.2"/>
    <row r="326" s="121" customFormat="1" x14ac:dyDescent="0.2"/>
    <row r="327" s="121" customFormat="1" x14ac:dyDescent="0.2"/>
    <row r="328" s="121" customFormat="1" x14ac:dyDescent="0.2"/>
    <row r="329" s="121" customFormat="1" x14ac:dyDescent="0.2"/>
    <row r="330" s="121" customFormat="1" x14ac:dyDescent="0.2"/>
    <row r="331" s="121" customFormat="1" x14ac:dyDescent="0.2"/>
    <row r="332" s="121" customFormat="1" x14ac:dyDescent="0.2"/>
    <row r="333" s="121" customFormat="1" x14ac:dyDescent="0.2"/>
    <row r="334" s="121" customFormat="1" x14ac:dyDescent="0.2"/>
    <row r="335" s="121" customFormat="1" x14ac:dyDescent="0.2"/>
    <row r="336" s="121" customFormat="1" x14ac:dyDescent="0.2"/>
    <row r="337" s="121" customFormat="1" x14ac:dyDescent="0.2"/>
    <row r="338" s="121" customFormat="1" x14ac:dyDescent="0.2"/>
    <row r="339" s="121" customFormat="1" x14ac:dyDescent="0.2"/>
    <row r="340" s="121" customFormat="1" x14ac:dyDescent="0.2"/>
    <row r="341" s="121" customFormat="1" x14ac:dyDescent="0.2"/>
    <row r="342" s="121" customFormat="1" x14ac:dyDescent="0.2"/>
    <row r="343" s="121" customFormat="1" x14ac:dyDescent="0.2"/>
    <row r="344" s="121" customFormat="1" x14ac:dyDescent="0.2"/>
    <row r="345" s="121" customFormat="1" x14ac:dyDescent="0.2"/>
    <row r="346" s="121" customFormat="1" x14ac:dyDescent="0.2"/>
    <row r="347" s="121" customFormat="1" x14ac:dyDescent="0.2"/>
    <row r="348" s="121" customFormat="1" x14ac:dyDescent="0.2"/>
    <row r="349" s="121" customFormat="1" x14ac:dyDescent="0.2"/>
    <row r="350" s="121" customFormat="1" x14ac:dyDescent="0.2"/>
    <row r="351" s="121" customFormat="1" x14ac:dyDescent="0.2"/>
    <row r="352" s="121" customFormat="1" x14ac:dyDescent="0.2"/>
    <row r="353" s="121" customFormat="1" x14ac:dyDescent="0.2"/>
    <row r="354" s="121" customFormat="1" x14ac:dyDescent="0.2"/>
    <row r="355" s="121" customFormat="1" x14ac:dyDescent="0.2"/>
    <row r="356" s="121" customFormat="1" x14ac:dyDescent="0.2"/>
    <row r="357" s="121" customFormat="1" x14ac:dyDescent="0.2"/>
    <row r="358" s="121" customFormat="1" x14ac:dyDescent="0.2"/>
    <row r="359" s="121" customFormat="1" x14ac:dyDescent="0.2"/>
    <row r="360" s="121" customFormat="1" x14ac:dyDescent="0.2"/>
    <row r="361" s="121" customFormat="1" x14ac:dyDescent="0.2"/>
    <row r="362" s="121" customFormat="1" x14ac:dyDescent="0.2"/>
    <row r="363" s="121" customFormat="1" x14ac:dyDescent="0.2"/>
    <row r="364" s="121" customFormat="1" x14ac:dyDescent="0.2"/>
    <row r="365" s="121" customFormat="1" x14ac:dyDescent="0.2"/>
    <row r="366" s="121" customFormat="1" x14ac:dyDescent="0.2"/>
    <row r="367" s="121" customFormat="1" x14ac:dyDescent="0.2"/>
    <row r="368" s="121" customFormat="1" x14ac:dyDescent="0.2"/>
    <row r="369" s="121" customFormat="1" x14ac:dyDescent="0.2"/>
    <row r="370" s="121" customFormat="1" x14ac:dyDescent="0.2"/>
    <row r="371" s="121" customFormat="1" x14ac:dyDescent="0.2"/>
    <row r="372" s="121" customFormat="1" x14ac:dyDescent="0.2"/>
    <row r="373" s="121" customFormat="1" x14ac:dyDescent="0.2"/>
    <row r="374" s="121" customFormat="1" x14ac:dyDescent="0.2"/>
    <row r="375" s="121" customFormat="1" x14ac:dyDescent="0.2"/>
    <row r="376" s="121" customFormat="1" x14ac:dyDescent="0.2"/>
    <row r="377" s="121" customFormat="1" x14ac:dyDescent="0.2"/>
    <row r="378" s="121" customFormat="1" x14ac:dyDescent="0.2"/>
    <row r="379" s="121" customFormat="1" x14ac:dyDescent="0.2"/>
    <row r="380" s="121" customFormat="1" x14ac:dyDescent="0.2"/>
    <row r="381" s="121" customFormat="1" x14ac:dyDescent="0.2"/>
    <row r="382" s="121" customFormat="1" x14ac:dyDescent="0.2"/>
    <row r="383" s="121" customFormat="1" x14ac:dyDescent="0.2"/>
    <row r="384" s="121" customFormat="1" x14ac:dyDescent="0.2"/>
    <row r="385" s="121" customFormat="1" x14ac:dyDescent="0.2"/>
    <row r="386" s="121" customFormat="1" x14ac:dyDescent="0.2"/>
    <row r="387" s="121" customFormat="1" x14ac:dyDescent="0.2"/>
    <row r="388" s="121" customFormat="1" x14ac:dyDescent="0.2"/>
    <row r="389" s="121" customFormat="1" x14ac:dyDescent="0.2"/>
    <row r="390" s="121" customFormat="1" x14ac:dyDescent="0.2"/>
    <row r="391" s="121" customFormat="1" x14ac:dyDescent="0.2"/>
    <row r="392" s="121" customFormat="1" x14ac:dyDescent="0.2"/>
    <row r="393" s="121" customFormat="1" x14ac:dyDescent="0.2"/>
    <row r="394" s="121" customFormat="1" x14ac:dyDescent="0.2"/>
    <row r="395" s="121" customFormat="1" x14ac:dyDescent="0.2"/>
    <row r="396" s="121" customFormat="1" x14ac:dyDescent="0.2"/>
    <row r="397" s="121" customFormat="1" x14ac:dyDescent="0.2"/>
    <row r="398" s="121" customFormat="1" x14ac:dyDescent="0.2"/>
    <row r="399" s="121" customFormat="1" x14ac:dyDescent="0.2"/>
    <row r="400" s="121" customFormat="1" x14ac:dyDescent="0.2"/>
    <row r="401" s="121" customFormat="1" x14ac:dyDescent="0.2"/>
    <row r="402" s="121" customFormat="1" x14ac:dyDescent="0.2"/>
    <row r="403" s="121" customFormat="1" x14ac:dyDescent="0.2"/>
    <row r="404" s="121" customFormat="1" x14ac:dyDescent="0.2"/>
    <row r="405" s="121" customFormat="1" x14ac:dyDescent="0.2"/>
    <row r="406" s="121" customFormat="1" x14ac:dyDescent="0.2"/>
    <row r="407" s="121" customFormat="1" x14ac:dyDescent="0.2"/>
    <row r="408" s="121" customFormat="1" x14ac:dyDescent="0.2"/>
    <row r="409" s="121" customFormat="1" x14ac:dyDescent="0.2"/>
    <row r="410" s="121" customFormat="1" x14ac:dyDescent="0.2"/>
    <row r="411" s="121" customFormat="1" x14ac:dyDescent="0.2"/>
    <row r="412" s="121" customFormat="1" x14ac:dyDescent="0.2"/>
    <row r="413" s="121" customFormat="1" x14ac:dyDescent="0.2"/>
    <row r="414" s="121" customFormat="1" x14ac:dyDescent="0.2"/>
    <row r="415" s="121" customFormat="1" x14ac:dyDescent="0.2"/>
    <row r="416" s="121" customFormat="1" x14ac:dyDescent="0.2"/>
    <row r="417" s="121" customFormat="1" x14ac:dyDescent="0.2"/>
    <row r="418" s="121" customFormat="1" x14ac:dyDescent="0.2"/>
    <row r="419" s="121" customFormat="1" x14ac:dyDescent="0.2"/>
    <row r="420" s="121" customFormat="1" x14ac:dyDescent="0.2"/>
    <row r="421" s="121" customFormat="1" x14ac:dyDescent="0.2"/>
    <row r="422" s="121" customFormat="1" x14ac:dyDescent="0.2"/>
    <row r="423" s="121" customFormat="1" x14ac:dyDescent="0.2"/>
    <row r="424" s="121" customFormat="1" x14ac:dyDescent="0.2"/>
    <row r="425" s="121" customFormat="1" x14ac:dyDescent="0.2"/>
    <row r="426" s="121" customFormat="1" x14ac:dyDescent="0.2"/>
    <row r="427" s="121" customFormat="1" x14ac:dyDescent="0.2"/>
    <row r="428" s="121" customFormat="1" x14ac:dyDescent="0.2"/>
    <row r="429" s="121" customFormat="1" x14ac:dyDescent="0.2"/>
    <row r="430" s="121" customFormat="1" x14ac:dyDescent="0.2"/>
    <row r="431" s="121" customFormat="1" x14ac:dyDescent="0.2"/>
    <row r="432" s="121" customFormat="1" x14ac:dyDescent="0.2"/>
    <row r="433" s="121" customFormat="1" x14ac:dyDescent="0.2"/>
    <row r="434" s="121" customFormat="1" x14ac:dyDescent="0.2"/>
    <row r="435" s="121" customFormat="1" x14ac:dyDescent="0.2"/>
    <row r="436" s="121" customFormat="1" x14ac:dyDescent="0.2"/>
    <row r="437" s="121" customFormat="1" x14ac:dyDescent="0.2"/>
    <row r="438" s="121" customFormat="1" x14ac:dyDescent="0.2"/>
    <row r="439" s="121" customFormat="1" x14ac:dyDescent="0.2"/>
    <row r="440" s="121" customFormat="1" x14ac:dyDescent="0.2"/>
    <row r="441" s="121" customFormat="1" x14ac:dyDescent="0.2"/>
    <row r="442" s="121" customFormat="1" x14ac:dyDescent="0.2"/>
    <row r="443" s="121" customFormat="1" x14ac:dyDescent="0.2"/>
    <row r="444" s="121" customFormat="1" x14ac:dyDescent="0.2"/>
    <row r="445" s="121" customFormat="1" x14ac:dyDescent="0.2"/>
    <row r="446" s="121" customFormat="1" x14ac:dyDescent="0.2"/>
    <row r="447" s="121" customFormat="1" x14ac:dyDescent="0.2"/>
    <row r="448" s="121" customFormat="1" x14ac:dyDescent="0.2"/>
    <row r="449" s="121" customFormat="1" x14ac:dyDescent="0.2"/>
    <row r="450" s="121" customFormat="1" x14ac:dyDescent="0.2"/>
    <row r="451" s="121" customFormat="1" x14ac:dyDescent="0.2"/>
    <row r="452" s="121" customFormat="1" x14ac:dyDescent="0.2"/>
    <row r="453" s="121" customFormat="1" x14ac:dyDescent="0.2"/>
    <row r="454" s="121" customFormat="1" x14ac:dyDescent="0.2"/>
    <row r="455" s="121" customFormat="1" x14ac:dyDescent="0.2"/>
    <row r="456" s="121" customFormat="1" x14ac:dyDescent="0.2"/>
    <row r="457" s="121" customFormat="1" x14ac:dyDescent="0.2"/>
    <row r="458" s="121" customFormat="1" x14ac:dyDescent="0.2"/>
    <row r="459" s="121" customFormat="1" x14ac:dyDescent="0.2"/>
    <row r="460" s="121" customFormat="1" x14ac:dyDescent="0.2"/>
    <row r="461" s="121" customFormat="1" x14ac:dyDescent="0.2"/>
    <row r="462" s="121" customFormat="1" x14ac:dyDescent="0.2"/>
    <row r="463" s="121" customFormat="1" x14ac:dyDescent="0.2"/>
    <row r="464" s="121" customFormat="1" x14ac:dyDescent="0.2"/>
    <row r="465" s="121" customFormat="1" x14ac:dyDescent="0.2"/>
    <row r="466" s="121" customFormat="1" x14ac:dyDescent="0.2"/>
    <row r="467" s="121" customFormat="1" x14ac:dyDescent="0.2"/>
    <row r="468" s="121" customFormat="1" x14ac:dyDescent="0.2"/>
    <row r="469" s="121" customFormat="1" x14ac:dyDescent="0.2"/>
    <row r="470" s="121" customFormat="1" x14ac:dyDescent="0.2"/>
    <row r="471" s="121" customFormat="1" x14ac:dyDescent="0.2"/>
    <row r="472" s="121" customFormat="1" x14ac:dyDescent="0.2"/>
    <row r="473" s="121" customFormat="1" x14ac:dyDescent="0.2"/>
    <row r="474" s="121" customFormat="1" x14ac:dyDescent="0.2"/>
    <row r="475" s="121" customFormat="1" x14ac:dyDescent="0.2"/>
    <row r="476" s="121" customFormat="1" x14ac:dyDescent="0.2"/>
    <row r="477" s="121" customFormat="1" x14ac:dyDescent="0.2"/>
    <row r="478" s="121" customFormat="1" x14ac:dyDescent="0.2"/>
    <row r="479" s="121" customFormat="1" x14ac:dyDescent="0.2"/>
    <row r="480" s="121" customFormat="1" x14ac:dyDescent="0.2"/>
    <row r="481" s="121" customFormat="1" x14ac:dyDescent="0.2"/>
    <row r="482" s="121" customFormat="1" x14ac:dyDescent="0.2"/>
    <row r="483" s="121" customFormat="1" x14ac:dyDescent="0.2"/>
    <row r="484" s="121" customFormat="1" x14ac:dyDescent="0.2"/>
    <row r="485" s="121" customFormat="1" x14ac:dyDescent="0.2"/>
    <row r="486" s="121" customFormat="1" x14ac:dyDescent="0.2"/>
    <row r="487" s="121" customFormat="1" x14ac:dyDescent="0.2"/>
    <row r="488" s="121" customFormat="1" x14ac:dyDescent="0.2"/>
    <row r="489" s="121" customFormat="1" x14ac:dyDescent="0.2"/>
    <row r="490" s="121" customFormat="1" x14ac:dyDescent="0.2"/>
    <row r="491" s="121" customFormat="1" x14ac:dyDescent="0.2"/>
    <row r="492" s="121" customFormat="1" x14ac:dyDescent="0.2"/>
    <row r="493" s="121" customFormat="1" x14ac:dyDescent="0.2"/>
    <row r="494" s="121" customFormat="1" x14ac:dyDescent="0.2"/>
    <row r="495" s="121" customFormat="1" x14ac:dyDescent="0.2"/>
    <row r="496" s="121" customFormat="1" x14ac:dyDescent="0.2"/>
    <row r="497" s="121" customFormat="1" x14ac:dyDescent="0.2"/>
    <row r="498" s="121" customFormat="1" x14ac:dyDescent="0.2"/>
    <row r="499" s="121" customFormat="1" x14ac:dyDescent="0.2"/>
    <row r="500" s="121" customFormat="1" x14ac:dyDescent="0.2"/>
    <row r="501" s="121" customFormat="1" x14ac:dyDescent="0.2"/>
    <row r="502" s="121" customFormat="1" x14ac:dyDescent="0.2"/>
    <row r="503" s="121" customFormat="1" x14ac:dyDescent="0.2"/>
    <row r="504" s="121" customFormat="1" x14ac:dyDescent="0.2"/>
    <row r="505" s="121" customFormat="1" x14ac:dyDescent="0.2"/>
    <row r="506" s="121" customFormat="1" x14ac:dyDescent="0.2"/>
    <row r="507" s="121" customFormat="1" x14ac:dyDescent="0.2"/>
    <row r="508" s="121" customFormat="1" x14ac:dyDescent="0.2"/>
    <row r="509" s="121" customFormat="1" x14ac:dyDescent="0.2"/>
    <row r="510" s="121" customFormat="1" x14ac:dyDescent="0.2"/>
    <row r="511" s="121" customFormat="1" x14ac:dyDescent="0.2"/>
    <row r="512" s="121" customFormat="1" x14ac:dyDescent="0.2"/>
    <row r="513" s="121" customFormat="1" x14ac:dyDescent="0.2"/>
    <row r="514" s="121" customFormat="1" x14ac:dyDescent="0.2"/>
    <row r="515" s="121" customFormat="1" x14ac:dyDescent="0.2"/>
    <row r="516" s="121" customFormat="1" x14ac:dyDescent="0.2"/>
    <row r="517" s="121" customFormat="1" x14ac:dyDescent="0.2"/>
    <row r="518" s="121" customFormat="1" x14ac:dyDescent="0.2"/>
    <row r="519" s="121" customFormat="1" x14ac:dyDescent="0.2"/>
    <row r="520" s="121" customFormat="1" x14ac:dyDescent="0.2"/>
    <row r="521" s="121" customFormat="1" x14ac:dyDescent="0.2"/>
    <row r="522" s="121" customFormat="1" x14ac:dyDescent="0.2"/>
    <row r="523" s="121" customFormat="1" x14ac:dyDescent="0.2"/>
    <row r="524" s="121" customFormat="1" x14ac:dyDescent="0.2"/>
    <row r="525" s="121" customFormat="1" x14ac:dyDescent="0.2"/>
    <row r="526" s="121" customFormat="1" x14ac:dyDescent="0.2"/>
    <row r="527" s="121" customFormat="1" x14ac:dyDescent="0.2"/>
    <row r="528" s="121" customFormat="1" x14ac:dyDescent="0.2"/>
    <row r="529" s="121" customFormat="1" x14ac:dyDescent="0.2"/>
    <row r="530" s="121" customFormat="1" x14ac:dyDescent="0.2"/>
    <row r="531" s="121" customFormat="1" x14ac:dyDescent="0.2"/>
    <row r="532" s="121" customFormat="1" x14ac:dyDescent="0.2"/>
    <row r="533" s="121" customFormat="1" x14ac:dyDescent="0.2"/>
    <row r="534" s="121" customFormat="1" x14ac:dyDescent="0.2"/>
    <row r="535" s="121" customFormat="1" x14ac:dyDescent="0.2"/>
    <row r="536" s="121" customFormat="1" x14ac:dyDescent="0.2"/>
    <row r="537" s="121" customFormat="1" x14ac:dyDescent="0.2"/>
    <row r="538" s="121" customFormat="1" x14ac:dyDescent="0.2"/>
    <row r="539" s="121" customFormat="1" x14ac:dyDescent="0.2"/>
    <row r="540" s="121" customFormat="1" x14ac:dyDescent="0.2"/>
    <row r="541" s="121" customFormat="1" x14ac:dyDescent="0.2"/>
    <row r="542" s="121" customFormat="1" x14ac:dyDescent="0.2"/>
    <row r="543" s="121" customFormat="1" x14ac:dyDescent="0.2"/>
    <row r="544" s="121" customFormat="1" x14ac:dyDescent="0.2"/>
    <row r="545" s="121" customFormat="1" x14ac:dyDescent="0.2"/>
    <row r="546" s="121" customFormat="1" x14ac:dyDescent="0.2"/>
    <row r="547" s="121" customFormat="1" x14ac:dyDescent="0.2"/>
    <row r="548" s="121" customFormat="1" x14ac:dyDescent="0.2"/>
    <row r="549" s="121" customFormat="1" x14ac:dyDescent="0.2"/>
    <row r="550" s="121" customFormat="1" x14ac:dyDescent="0.2"/>
    <row r="551" s="121" customFormat="1" x14ac:dyDescent="0.2"/>
    <row r="552" s="121" customFormat="1" x14ac:dyDescent="0.2"/>
    <row r="553" s="121" customFormat="1" x14ac:dyDescent="0.2"/>
    <row r="554" s="121" customFormat="1" x14ac:dyDescent="0.2"/>
    <row r="555" s="121" customFormat="1" x14ac:dyDescent="0.2"/>
    <row r="556" s="121" customFormat="1" x14ac:dyDescent="0.2"/>
    <row r="557" s="121" customFormat="1" x14ac:dyDescent="0.2"/>
    <row r="558" s="121" customFormat="1" x14ac:dyDescent="0.2"/>
    <row r="559" s="121" customFormat="1" x14ac:dyDescent="0.2"/>
    <row r="560" s="121" customFormat="1" x14ac:dyDescent="0.2"/>
    <row r="561" s="121" customFormat="1" x14ac:dyDescent="0.2"/>
    <row r="562" s="121" customFormat="1" x14ac:dyDescent="0.2"/>
    <row r="563" s="121" customFormat="1" x14ac:dyDescent="0.2"/>
    <row r="564" s="121" customFormat="1" x14ac:dyDescent="0.2"/>
    <row r="565" s="121" customFormat="1" x14ac:dyDescent="0.2"/>
    <row r="566" s="121" customFormat="1" x14ac:dyDescent="0.2"/>
    <row r="567" s="121" customFormat="1" x14ac:dyDescent="0.2"/>
    <row r="568" s="121" customFormat="1" x14ac:dyDescent="0.2"/>
    <row r="569" s="121" customFormat="1" x14ac:dyDescent="0.2"/>
    <row r="570" s="121" customFormat="1" x14ac:dyDescent="0.2"/>
    <row r="571" s="121" customFormat="1" x14ac:dyDescent="0.2"/>
    <row r="572" s="121" customFormat="1" x14ac:dyDescent="0.2"/>
    <row r="573" s="121" customFormat="1" x14ac:dyDescent="0.2"/>
    <row r="574" s="121" customFormat="1" x14ac:dyDescent="0.2"/>
    <row r="575" s="121" customFormat="1" x14ac:dyDescent="0.2"/>
    <row r="576" s="121" customFormat="1" x14ac:dyDescent="0.2"/>
    <row r="577" s="121" customFormat="1" x14ac:dyDescent="0.2"/>
    <row r="578" s="121" customFormat="1" x14ac:dyDescent="0.2"/>
    <row r="579" s="121" customFormat="1" x14ac:dyDescent="0.2"/>
    <row r="580" s="121" customFormat="1" x14ac:dyDescent="0.2"/>
    <row r="581" s="121" customFormat="1" x14ac:dyDescent="0.2"/>
    <row r="582" s="121" customFormat="1" x14ac:dyDescent="0.2"/>
    <row r="583" s="121" customFormat="1" x14ac:dyDescent="0.2"/>
    <row r="584" s="121" customFormat="1" x14ac:dyDescent="0.2"/>
    <row r="585" s="121" customFormat="1" x14ac:dyDescent="0.2"/>
    <row r="586" s="121" customFormat="1" x14ac:dyDescent="0.2"/>
    <row r="587" s="121" customFormat="1" x14ac:dyDescent="0.2"/>
    <row r="588" s="121" customFormat="1" x14ac:dyDescent="0.2"/>
    <row r="589" s="121" customFormat="1" x14ac:dyDescent="0.2"/>
    <row r="590" s="121" customFormat="1" x14ac:dyDescent="0.2"/>
    <row r="591" s="121" customFormat="1" x14ac:dyDescent="0.2"/>
    <row r="592" s="121" customFormat="1" x14ac:dyDescent="0.2"/>
    <row r="593" s="121" customFormat="1" x14ac:dyDescent="0.2"/>
    <row r="594" s="121" customFormat="1" x14ac:dyDescent="0.2"/>
    <row r="595" s="121" customFormat="1" x14ac:dyDescent="0.2"/>
    <row r="596" s="121" customFormat="1" x14ac:dyDescent="0.2"/>
    <row r="597" s="121" customFormat="1" x14ac:dyDescent="0.2"/>
    <row r="598" s="121" customFormat="1" x14ac:dyDescent="0.2"/>
    <row r="599" s="121" customFormat="1" x14ac:dyDescent="0.2"/>
    <row r="600" s="121" customFormat="1" x14ac:dyDescent="0.2"/>
    <row r="601" s="121" customFormat="1" x14ac:dyDescent="0.2"/>
    <row r="602" s="121" customFormat="1" x14ac:dyDescent="0.2"/>
    <row r="603" s="121" customFormat="1" x14ac:dyDescent="0.2"/>
    <row r="604" s="121" customFormat="1" x14ac:dyDescent="0.2"/>
    <row r="605" s="121" customFormat="1" x14ac:dyDescent="0.2"/>
    <row r="606" s="121" customFormat="1" x14ac:dyDescent="0.2"/>
    <row r="607" s="121" customFormat="1" x14ac:dyDescent="0.2"/>
    <row r="608" s="121" customFormat="1" x14ac:dyDescent="0.2"/>
    <row r="609" s="121" customFormat="1" x14ac:dyDescent="0.2"/>
    <row r="610" s="121" customFormat="1" x14ac:dyDescent="0.2"/>
    <row r="611" s="121" customFormat="1" x14ac:dyDescent="0.2"/>
    <row r="612" s="121" customFormat="1" x14ac:dyDescent="0.2"/>
    <row r="613" s="121" customFormat="1" x14ac:dyDescent="0.2"/>
    <row r="614" s="121" customFormat="1" x14ac:dyDescent="0.2"/>
    <row r="615" s="121" customFormat="1" x14ac:dyDescent="0.2"/>
    <row r="616" s="121" customFormat="1" x14ac:dyDescent="0.2"/>
    <row r="617" s="121" customFormat="1" x14ac:dyDescent="0.2"/>
    <row r="618" s="121" customFormat="1" x14ac:dyDescent="0.2"/>
    <row r="619" s="121" customFormat="1" x14ac:dyDescent="0.2"/>
    <row r="620" s="121" customFormat="1" x14ac:dyDescent="0.2"/>
    <row r="621" s="121" customFormat="1" x14ac:dyDescent="0.2"/>
    <row r="622" s="121" customFormat="1" x14ac:dyDescent="0.2"/>
    <row r="623" s="121" customFormat="1" x14ac:dyDescent="0.2"/>
    <row r="624" s="121" customFormat="1" x14ac:dyDescent="0.2"/>
    <row r="625" s="121" customFormat="1" x14ac:dyDescent="0.2"/>
    <row r="626" s="121" customFormat="1" x14ac:dyDescent="0.2"/>
    <row r="627" s="121" customFormat="1" x14ac:dyDescent="0.2"/>
    <row r="628" s="121" customFormat="1" x14ac:dyDescent="0.2"/>
    <row r="629" s="121" customFormat="1" x14ac:dyDescent="0.2"/>
    <row r="630" s="121" customFormat="1" x14ac:dyDescent="0.2"/>
    <row r="631" s="121" customFormat="1" x14ac:dyDescent="0.2"/>
    <row r="632" s="121" customFormat="1" x14ac:dyDescent="0.2"/>
    <row r="633" s="121" customFormat="1" x14ac:dyDescent="0.2"/>
    <row r="634" s="121" customFormat="1" x14ac:dyDescent="0.2"/>
    <row r="635" s="121" customFormat="1" x14ac:dyDescent="0.2"/>
    <row r="636" s="121" customFormat="1" x14ac:dyDescent="0.2"/>
    <row r="637" s="121" customFormat="1" x14ac:dyDescent="0.2"/>
    <row r="638" s="121" customFormat="1" x14ac:dyDescent="0.2"/>
    <row r="639" s="121" customFormat="1" x14ac:dyDescent="0.2"/>
    <row r="640" s="121" customFormat="1" x14ac:dyDescent="0.2"/>
    <row r="641" s="121" customFormat="1" x14ac:dyDescent="0.2"/>
    <row r="642" s="121" customFormat="1" x14ac:dyDescent="0.2"/>
    <row r="643" s="121" customFormat="1" x14ac:dyDescent="0.2"/>
    <row r="644" s="121" customFormat="1" x14ac:dyDescent="0.2"/>
    <row r="645" s="121" customFormat="1" x14ac:dyDescent="0.2"/>
    <row r="646" s="121" customFormat="1" x14ac:dyDescent="0.2"/>
    <row r="647" s="121" customFormat="1" x14ac:dyDescent="0.2"/>
    <row r="648" s="121" customFormat="1" x14ac:dyDescent="0.2"/>
    <row r="649" s="121" customFormat="1" x14ac:dyDescent="0.2"/>
    <row r="650" s="121" customFormat="1" x14ac:dyDescent="0.2"/>
    <row r="651" s="121" customFormat="1" x14ac:dyDescent="0.2"/>
    <row r="652" s="121" customFormat="1" x14ac:dyDescent="0.2"/>
    <row r="653" s="121" customFormat="1" x14ac:dyDescent="0.2"/>
    <row r="654" s="121" customFormat="1" x14ac:dyDescent="0.2"/>
    <row r="655" s="121" customFormat="1" x14ac:dyDescent="0.2"/>
    <row r="656" s="121" customFormat="1" x14ac:dyDescent="0.2"/>
    <row r="657" s="121" customFormat="1" x14ac:dyDescent="0.2"/>
    <row r="658" s="121" customFormat="1" x14ac:dyDescent="0.2"/>
    <row r="659" s="121" customFormat="1" x14ac:dyDescent="0.2"/>
    <row r="660" s="121" customFormat="1" x14ac:dyDescent="0.2"/>
    <row r="661" s="121" customFormat="1" x14ac:dyDescent="0.2"/>
    <row r="662" s="121" customFormat="1" x14ac:dyDescent="0.2"/>
    <row r="663" s="121" customFormat="1" x14ac:dyDescent="0.2"/>
    <row r="664" s="121" customFormat="1" x14ac:dyDescent="0.2"/>
    <row r="665" s="121" customFormat="1" x14ac:dyDescent="0.2"/>
    <row r="666" s="121" customFormat="1" x14ac:dyDescent="0.2"/>
    <row r="667" s="121" customFormat="1" x14ac:dyDescent="0.2"/>
    <row r="668" s="121" customFormat="1" x14ac:dyDescent="0.2"/>
    <row r="669" s="121" customFormat="1" x14ac:dyDescent="0.2"/>
    <row r="670" s="121" customFormat="1" x14ac:dyDescent="0.2"/>
    <row r="671" s="121" customFormat="1" x14ac:dyDescent="0.2"/>
    <row r="672" s="121" customFormat="1" x14ac:dyDescent="0.2"/>
    <row r="673" s="121" customFormat="1" x14ac:dyDescent="0.2"/>
    <row r="674" s="121" customFormat="1" x14ac:dyDescent="0.2"/>
    <row r="675" s="121" customFormat="1" x14ac:dyDescent="0.2"/>
    <row r="676" s="121" customFormat="1" x14ac:dyDescent="0.2"/>
    <row r="677" s="121" customFormat="1" x14ac:dyDescent="0.2"/>
    <row r="678" s="121" customFormat="1" x14ac:dyDescent="0.2"/>
    <row r="679" s="121" customFormat="1" x14ac:dyDescent="0.2"/>
    <row r="680" s="121" customFormat="1" x14ac:dyDescent="0.2"/>
    <row r="681" s="121" customFormat="1" x14ac:dyDescent="0.2"/>
    <row r="682" s="121" customFormat="1" x14ac:dyDescent="0.2"/>
    <row r="683" s="121" customFormat="1" x14ac:dyDescent="0.2"/>
    <row r="684" s="121" customFormat="1" x14ac:dyDescent="0.2"/>
    <row r="685" s="121" customFormat="1" x14ac:dyDescent="0.2"/>
    <row r="686" s="121" customFormat="1" x14ac:dyDescent="0.2"/>
    <row r="687" s="121" customFormat="1" x14ac:dyDescent="0.2"/>
    <row r="688" s="121" customFormat="1" x14ac:dyDescent="0.2"/>
    <row r="689" s="121" customFormat="1" x14ac:dyDescent="0.2"/>
    <row r="690" s="121" customFormat="1" x14ac:dyDescent="0.2"/>
    <row r="691" s="121" customFormat="1" x14ac:dyDescent="0.2"/>
    <row r="692" s="121" customFormat="1" x14ac:dyDescent="0.2"/>
    <row r="693" s="121" customFormat="1" x14ac:dyDescent="0.2"/>
    <row r="694" s="121" customFormat="1" x14ac:dyDescent="0.2"/>
    <row r="695" s="121" customFormat="1" x14ac:dyDescent="0.2"/>
    <row r="696" s="121" customFormat="1" x14ac:dyDescent="0.2"/>
    <row r="697" s="121" customFormat="1" x14ac:dyDescent="0.2"/>
    <row r="698" s="121" customFormat="1" x14ac:dyDescent="0.2"/>
    <row r="699" s="121" customFormat="1" x14ac:dyDescent="0.2"/>
    <row r="700" s="121" customFormat="1" x14ac:dyDescent="0.2"/>
    <row r="701" s="121" customFormat="1" x14ac:dyDescent="0.2"/>
    <row r="702" s="121" customFormat="1" x14ac:dyDescent="0.2"/>
    <row r="703" s="121" customFormat="1" x14ac:dyDescent="0.2"/>
    <row r="704" s="121" customFormat="1" x14ac:dyDescent="0.2"/>
    <row r="705" s="121" customFormat="1" x14ac:dyDescent="0.2"/>
    <row r="706" s="121" customFormat="1" x14ac:dyDescent="0.2"/>
    <row r="707" s="121" customFormat="1" x14ac:dyDescent="0.2"/>
    <row r="708" s="121" customFormat="1" x14ac:dyDescent="0.2"/>
    <row r="709" s="121" customFormat="1" x14ac:dyDescent="0.2"/>
    <row r="710" s="121" customFormat="1" x14ac:dyDescent="0.2"/>
    <row r="711" s="121" customFormat="1" x14ac:dyDescent="0.2"/>
    <row r="712" s="121" customFormat="1" x14ac:dyDescent="0.2"/>
    <row r="713" s="121" customFormat="1" x14ac:dyDescent="0.2"/>
    <row r="714" s="121" customFormat="1" x14ac:dyDescent="0.2"/>
    <row r="715" s="121" customFormat="1" x14ac:dyDescent="0.2"/>
    <row r="716" s="121" customFormat="1" x14ac:dyDescent="0.2"/>
    <row r="717" s="121" customFormat="1" x14ac:dyDescent="0.2"/>
    <row r="718" s="121" customFormat="1" x14ac:dyDescent="0.2"/>
    <row r="719" s="121" customFormat="1" x14ac:dyDescent="0.2"/>
    <row r="720" s="121" customFormat="1" x14ac:dyDescent="0.2"/>
    <row r="721" s="121" customFormat="1" x14ac:dyDescent="0.2"/>
    <row r="722" s="121" customFormat="1" x14ac:dyDescent="0.2"/>
    <row r="723" s="121" customFormat="1" x14ac:dyDescent="0.2"/>
    <row r="724" s="121" customFormat="1" x14ac:dyDescent="0.2"/>
    <row r="725" s="121" customFormat="1" x14ac:dyDescent="0.2"/>
    <row r="726" s="121" customFormat="1" x14ac:dyDescent="0.2"/>
    <row r="727" s="121" customFormat="1" x14ac:dyDescent="0.2"/>
    <row r="728" s="121" customFormat="1" x14ac:dyDescent="0.2"/>
    <row r="729" s="121" customFormat="1" x14ac:dyDescent="0.2"/>
    <row r="730" s="121" customFormat="1" x14ac:dyDescent="0.2"/>
    <row r="731" s="121" customFormat="1" x14ac:dyDescent="0.2"/>
    <row r="732" s="121" customFormat="1" x14ac:dyDescent="0.2"/>
    <row r="733" s="121" customFormat="1" x14ac:dyDescent="0.2"/>
    <row r="734" s="121" customFormat="1" x14ac:dyDescent="0.2"/>
    <row r="735" s="121" customFormat="1" x14ac:dyDescent="0.2"/>
    <row r="736" s="121" customFormat="1" x14ac:dyDescent="0.2"/>
    <row r="737" spans="11:17" s="121" customFormat="1" x14ac:dyDescent="0.2"/>
    <row r="738" spans="11:17" s="121" customFormat="1" x14ac:dyDescent="0.2"/>
    <row r="739" spans="11:17" s="121" customFormat="1" x14ac:dyDescent="0.2"/>
    <row r="740" spans="11:17" s="121" customFormat="1" x14ac:dyDescent="0.2"/>
    <row r="741" spans="11:17" s="121" customFormat="1" x14ac:dyDescent="0.2"/>
    <row r="742" spans="11:17" s="121" customFormat="1" x14ac:dyDescent="0.2"/>
    <row r="743" spans="11:17" s="121" customFormat="1" x14ac:dyDescent="0.2"/>
    <row r="744" spans="11:17" s="121" customFormat="1" x14ac:dyDescent="0.2"/>
    <row r="745" spans="11:17" s="121" customFormat="1" x14ac:dyDescent="0.2"/>
    <row r="746" spans="11:17" s="121" customFormat="1" x14ac:dyDescent="0.2"/>
    <row r="747" spans="11:17" s="121" customFormat="1" x14ac:dyDescent="0.2"/>
    <row r="748" spans="11:17" s="121" customFormat="1" x14ac:dyDescent="0.2"/>
    <row r="749" spans="11:17" s="121" customFormat="1" x14ac:dyDescent="0.2"/>
    <row r="750" spans="11:17" x14ac:dyDescent="0.2">
      <c r="K750" s="54"/>
      <c r="L750" s="54"/>
      <c r="M750" s="54"/>
      <c r="N750" s="54"/>
      <c r="O750" s="54"/>
      <c r="P750" s="54"/>
      <c r="Q750" s="54"/>
    </row>
  </sheetData>
  <sheetProtection algorithmName="SHA-512" hashValue="Jc7AMstABMhXymhQQFIdf2n9PrgJUz/j4Vue1APS8PTw7feR5snNrMbi6wanrUHqT0W4NzI3e7gCsydEyDjqng==" saltValue="zL0qFL27sr6a/+aLC3bVLA==" spinCount="100000" sheet="1" objects="1" scenarios="1"/>
  <sortState xmlns:xlrd2="http://schemas.microsoft.com/office/spreadsheetml/2017/richdata2" ref="B82:C107">
    <sortCondition ref="B82:B107"/>
  </sortState>
  <mergeCells count="99">
    <mergeCell ref="N6:O6"/>
    <mergeCell ref="E19:H19"/>
    <mergeCell ref="E25:H25"/>
    <mergeCell ref="E29:H29"/>
    <mergeCell ref="B22:D22"/>
    <mergeCell ref="C7:D7"/>
    <mergeCell ref="N9:O9"/>
    <mergeCell ref="A37:E37"/>
    <mergeCell ref="K26:Q26"/>
    <mergeCell ref="K59:Q59"/>
    <mergeCell ref="A21:Q21"/>
    <mergeCell ref="A23:Q23"/>
    <mergeCell ref="A31:E31"/>
    <mergeCell ref="L29:Q29"/>
    <mergeCell ref="E22:H22"/>
    <mergeCell ref="K28:Q28"/>
    <mergeCell ref="H46:I46"/>
    <mergeCell ref="E26:H26"/>
    <mergeCell ref="E28:H28"/>
    <mergeCell ref="B36:G36"/>
    <mergeCell ref="B35:G35"/>
    <mergeCell ref="B34:G34"/>
    <mergeCell ref="L57:N57"/>
    <mergeCell ref="K60:N60"/>
    <mergeCell ref="O60:P60"/>
    <mergeCell ref="E45:G45"/>
    <mergeCell ref="A43:I43"/>
    <mergeCell ref="A53:I53"/>
    <mergeCell ref="A48:I48"/>
    <mergeCell ref="B50:D50"/>
    <mergeCell ref="E50:G50"/>
    <mergeCell ref="H50:I50"/>
    <mergeCell ref="B51:D51"/>
    <mergeCell ref="E51:G51"/>
    <mergeCell ref="H51:I51"/>
    <mergeCell ref="B56:D56"/>
    <mergeCell ref="K56:M56"/>
    <mergeCell ref="O57:P57"/>
    <mergeCell ref="B46:D46"/>
    <mergeCell ref="L64:M64"/>
    <mergeCell ref="L65:M65"/>
    <mergeCell ref="O66:Q66"/>
    <mergeCell ref="O64:Q64"/>
    <mergeCell ref="O65:Q65"/>
    <mergeCell ref="L66:M66"/>
    <mergeCell ref="L68:M68"/>
    <mergeCell ref="L69:M69"/>
    <mergeCell ref="O70:Q70"/>
    <mergeCell ref="O67:Q67"/>
    <mergeCell ref="O68:Q68"/>
    <mergeCell ref="O69:Q69"/>
    <mergeCell ref="L67:M67"/>
    <mergeCell ref="L61:M61"/>
    <mergeCell ref="O61:Q61"/>
    <mergeCell ref="O63:Q63"/>
    <mergeCell ref="A30:I30"/>
    <mergeCell ref="L63:M63"/>
    <mergeCell ref="H56:I56"/>
    <mergeCell ref="B41:G41"/>
    <mergeCell ref="E61:G61"/>
    <mergeCell ref="B45:D45"/>
    <mergeCell ref="B40:G40"/>
    <mergeCell ref="H40:I40"/>
    <mergeCell ref="H36:I36"/>
    <mergeCell ref="H35:I35"/>
    <mergeCell ref="H55:I55"/>
    <mergeCell ref="L62:M62"/>
    <mergeCell ref="O62:Q62"/>
    <mergeCell ref="A1:Q3"/>
    <mergeCell ref="E20:H20"/>
    <mergeCell ref="E13:H13"/>
    <mergeCell ref="E14:H14"/>
    <mergeCell ref="E15:H15"/>
    <mergeCell ref="E17:H17"/>
    <mergeCell ref="E18:H18"/>
    <mergeCell ref="P9:Q9"/>
    <mergeCell ref="C8:Q8"/>
    <mergeCell ref="P11:Q11"/>
    <mergeCell ref="I5:K5"/>
    <mergeCell ref="C10:L10"/>
    <mergeCell ref="C9:I9"/>
    <mergeCell ref="P5:Q5"/>
    <mergeCell ref="C11:E11"/>
    <mergeCell ref="A4:A20"/>
    <mergeCell ref="B69:C69"/>
    <mergeCell ref="F69:I69"/>
    <mergeCell ref="A66:I66"/>
    <mergeCell ref="A67:I67"/>
    <mergeCell ref="B55:D55"/>
    <mergeCell ref="E55:G55"/>
    <mergeCell ref="A58:I58"/>
    <mergeCell ref="B60:D60"/>
    <mergeCell ref="E60:G60"/>
    <mergeCell ref="B61:D61"/>
    <mergeCell ref="E56:G56"/>
    <mergeCell ref="B63:D63"/>
    <mergeCell ref="E63:G63"/>
    <mergeCell ref="B64:D64"/>
    <mergeCell ref="E64:G64"/>
  </mergeCells>
  <phoneticPr fontId="0" type="noConversion"/>
  <conditionalFormatting sqref="B36 I5 P9 P11 Q13:Q14 Q17 I18:I19 E20 L31:Q55 Q60 K62:N69 C7 C5 C11">
    <cfRule type="notContainsBlanks" dxfId="21" priority="13">
      <formula>LEN(TRIM(B5))&gt;0</formula>
    </cfRule>
  </conditionalFormatting>
  <conditionalFormatting sqref="B41">
    <cfRule type="notContainsBlanks" dxfId="20" priority="10">
      <formula>LEN(TRIM(B41))&gt;0</formula>
    </cfRule>
  </conditionalFormatting>
  <conditionalFormatting sqref="B35">
    <cfRule type="notContainsBlanks" dxfId="19" priority="9">
      <formula>LEN(TRIM(B35))&gt;0</formula>
    </cfRule>
  </conditionalFormatting>
  <conditionalFormatting sqref="P5">
    <cfRule type="notContainsBlanks" dxfId="18" priority="6">
      <formula>LEN(TRIM(P5))&gt;0</formula>
    </cfRule>
  </conditionalFormatting>
  <conditionalFormatting sqref="O7 Q7">
    <cfRule type="notContainsBlanks" dxfId="17" priority="7">
      <formula>LEN(TRIM(O7))&gt;0</formula>
    </cfRule>
  </conditionalFormatting>
  <conditionalFormatting sqref="Q6">
    <cfRule type="notContainsBlanks" dxfId="16" priority="5">
      <formula>LEN(TRIM(Q6))&gt;0</formula>
    </cfRule>
  </conditionalFormatting>
  <conditionalFormatting sqref="N6">
    <cfRule type="notContainsBlanks" dxfId="15" priority="4">
      <formula>LEN(TRIM(N6))&gt;0</formula>
    </cfRule>
  </conditionalFormatting>
  <conditionalFormatting sqref="C8">
    <cfRule type="notContainsBlanks" dxfId="14" priority="3">
      <formula>LEN(TRIM(C8))&gt;0</formula>
    </cfRule>
  </conditionalFormatting>
  <conditionalFormatting sqref="C9">
    <cfRule type="notContainsBlanks" dxfId="13" priority="2">
      <formula>LEN(TRIM(C9))&gt;0</formula>
    </cfRule>
  </conditionalFormatting>
  <conditionalFormatting sqref="C10">
    <cfRule type="notContainsBlanks" dxfId="12" priority="1">
      <formula>LEN(TRIM(C10))&gt;0</formula>
    </cfRule>
  </conditionalFormatting>
  <dataValidations xWindow="1060" yWindow="436" count="23">
    <dataValidation allowBlank="1" showInputMessage="1" promptTitle="Purchase Order Number" prompt="Only reference one complete Purchase Order Number per invoice submitted._x000a__x000a_EX:  1502218 or 1502218/1_x000a__x000a_*Remember to attach a copy of the Purchase Order." sqref="P5:Q5" xr:uid="{00000000-0002-0000-0100-000000000000}"/>
    <dataValidation allowBlank="1" showInputMessage="1" showErrorMessage="1" promptTitle="Retainage Withheld" prompt="Amount, in percent, of the money being withheld. Normally, ten percent (10%) retainage  withheld by the City." sqref="I18" xr:uid="{00000000-0002-0000-0100-000001000000}"/>
    <dataValidation allowBlank="1" showInputMessage="1" showErrorMessage="1" promptTitle="Payment Requisition No." prompt="Sequential numbering starting from 1.  Final requisition number shall be followed by an &quot;F&quot; (e.g. 10F)." sqref="C5" xr:uid="{00000000-0002-0000-0100-000002000000}"/>
    <dataValidation allowBlank="1" showInputMessage="1" showErrorMessage="1" promptTitle="Requisition Date" prompt="Date shall not be earlier than the final date of the work period." sqref="I5" xr:uid="{00000000-0002-0000-0100-000003000000}"/>
    <dataValidation allowBlank="1" showInputMessage="1" showErrorMessage="1" promptTitle="Project No." prompt="City of Miami's Project Number, e.g. B-30500." sqref="C7" xr:uid="{00000000-0002-0000-0100-000004000000}"/>
    <dataValidation allowBlank="1" showInputMessage="1" showErrorMessage="1" promptTitle="Project Description" prompt="Use description from JOC book or executed contract." sqref="C8:Q8" xr:uid="{00000000-0002-0000-0100-000005000000}"/>
    <dataValidation allowBlank="1" showInputMessage="1" showErrorMessage="1" promptTitle="% Retainage Balance" prompt="Amount in percent of the &quot;Retained Balance&quot; from cell P56 that is being released as part of this payment." sqref="I19" xr:uid="{00000000-0002-0000-0100-000008000000}"/>
    <dataValidation allowBlank="1" showInputMessage="1" showErrorMessage="1" promptTitle="Liquidated Damages" prompt="Amount, in dollars, of liquidated damages being applied to this payment.  Value should correlate to the applicable line in the &quot;Liquidated Damages&quot; table below." sqref="E20:H20" xr:uid="{00000000-0002-0000-0100-000009000000}"/>
    <dataValidation allowBlank="1" showInputMessage="1" showErrorMessage="1" promptTitle="Original Contract Duration" prompt="Time (Calendar Days) stipualetd in JOC book or executed contract." sqref="Q13" xr:uid="{00000000-0002-0000-0100-00000A000000}"/>
    <dataValidation allowBlank="1" showInputMessage="1" showErrorMessage="1" promptTitle="Change in Contract Time" prompt="Time added by approved change orders." sqref="Q14" xr:uid="{00000000-0002-0000-0100-00000B000000}"/>
    <dataValidation allowBlank="1" showInputMessage="1" showErrorMessage="1" promptTitle="Notice To Proceed" prompt="Notice to Procced (NTP) date." sqref="Q17" xr:uid="{00000000-0002-0000-0100-00000C000000}"/>
    <dataValidation allowBlank="1" showInputMessage="1" showErrorMessage="1" prompt="Percent of retained funds being released on this requisition." sqref="O30:O55" xr:uid="{00000000-0002-0000-0100-00000D000000}"/>
    <dataValidation allowBlank="1" showInputMessage="1" showErrorMessage="1" prompt="Value of retained funds being released on this requisition." sqref="P30:P55" xr:uid="{00000000-0002-0000-0100-00000E000000}"/>
    <dataValidation allowBlank="1" showInputMessage="1" showErrorMessage="1" prompt="Total amount paid to the contractor on this requisition." sqref="Q30:Q55" xr:uid="{00000000-0002-0000-0100-00000F000000}"/>
    <dataValidation allowBlank="1" showInputMessage="1" showErrorMessage="1" prompt="Date correlating to the requisition number to the left of this cell." sqref="L30:L55" xr:uid="{00000000-0002-0000-0100-000010000000}"/>
    <dataValidation allowBlank="1" showInputMessage="1" showErrorMessage="1" prompt="Percentage being retained on this requisition. " sqref="M30:M55" xr:uid="{00000000-0002-0000-0100-000011000000}"/>
    <dataValidation allowBlank="1" showInputMessage="1" showErrorMessage="1" prompt="Value of retained funds being held on this requisition (based on percentage in column M)." sqref="N30:N55" xr:uid="{00000000-0002-0000-0100-000012000000}"/>
    <dataValidation allowBlank="1" showInputMessage="1" showErrorMessage="1" prompt="Requisition number on which damages are being applied." sqref="K61:K69" xr:uid="{00000000-0002-0000-0100-000013000000}"/>
    <dataValidation allowBlank="1" showInputMessage="1" showErrorMessage="1" prompt="Date of requisition where damages are being applied." sqref="L61:M69" xr:uid="{00000000-0002-0000-0100-000014000000}"/>
    <dataValidation allowBlank="1" showInputMessage="1" showErrorMessage="1" prompt="Number of days applied to compute damages." sqref="N61:N69" xr:uid="{00000000-0002-0000-0100-000015000000}"/>
    <dataValidation allowBlank="1" showInputMessage="1" showErrorMessage="1" prompt="Liquidated damages rate from contract." sqref="Q60" xr:uid="{00000000-0002-0000-0100-000016000000}"/>
    <dataValidation type="list" showInputMessage="1" error="Select City Construction Manager" prompt="Select OR type in the assigned Construction Manager" sqref="C11:E11" xr:uid="{00000000-0002-0000-0100-000006000000}">
      <formula1>$B$81:$B$111</formula1>
    </dataValidation>
    <dataValidation type="list" allowBlank="1" showInputMessage="1" error="Select City Design Project Manager" prompt="Select OR type in the assigned Design Project Manager" sqref="P11:Q11" xr:uid="{00000000-0002-0000-0100-000007000000}">
      <formula1>$B$81:$B$111</formula1>
    </dataValidation>
  </dataValidations>
  <printOptions horizontalCentered="1"/>
  <pageMargins left="0.25" right="0.17" top="0.25" bottom="0.28000000000000003" header="0.25" footer="0.14000000000000001"/>
  <pageSetup scale="39" fitToHeight="6" orientation="portrait" r:id="rId1"/>
  <headerFooter differentOddEven="1" alignWithMargins="0">
    <oddFooter>&amp;RRev. February 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0" r:id="rId4" name="Label 366">
              <controlPr defaultSize="0" autoFill="0" autoLine="0" autoPict="0">
                <anchor moveWithCells="1" sizeWithCells="1">
                  <from>
                    <xdr:col>7</xdr:col>
                    <xdr:colOff>171450</xdr:colOff>
                    <xdr:row>7</xdr:row>
                    <xdr:rowOff>142875</xdr:rowOff>
                  </from>
                  <to>
                    <xdr:col>7</xdr:col>
                    <xdr:colOff>247650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242"/>
  <sheetViews>
    <sheetView showZeros="0" zoomScale="73" zoomScaleNormal="73" zoomScaleSheetLayoutView="30" zoomScalePageLayoutView="60" workbookViewId="0">
      <pane ySplit="9" topLeftCell="A23" activePane="bottomLeft" state="frozen"/>
      <selection activeCell="E15" sqref="E15:H15"/>
      <selection pane="bottomLeft" activeCell="B51" sqref="B51"/>
    </sheetView>
  </sheetViews>
  <sheetFormatPr defaultColWidth="8.88671875" defaultRowHeight="15" x14ac:dyDescent="0.2"/>
  <cols>
    <col min="1" max="1" width="6.21875" style="75" customWidth="1"/>
    <col min="2" max="2" width="71.77734375" style="40" customWidth="1"/>
    <col min="3" max="3" width="9" style="40" customWidth="1"/>
    <col min="4" max="4" width="4.5546875" style="246" bestFit="1" customWidth="1"/>
    <col min="5" max="5" width="13.33203125" style="39" customWidth="1"/>
    <col min="6" max="6" width="14" style="24" customWidth="1"/>
    <col min="7" max="7" width="11.77734375" style="24" customWidth="1"/>
    <col min="8" max="8" width="14.44140625" style="24" bestFit="1" customWidth="1"/>
    <col min="9" max="9" width="12.44140625" style="39" customWidth="1"/>
    <col min="10" max="10" width="6.88671875" style="213" bestFit="1" customWidth="1"/>
    <col min="11" max="11" width="9.33203125" style="226" customWidth="1"/>
    <col min="12" max="12" width="19.44140625" style="232" customWidth="1"/>
    <col min="13" max="13" width="10.44140625" style="40" customWidth="1"/>
    <col min="14" max="14" width="13.21875" style="24" customWidth="1"/>
    <col min="15" max="15" width="13.88671875" style="24" customWidth="1"/>
    <col min="16" max="16384" width="8.88671875" style="24"/>
  </cols>
  <sheetData>
    <row r="1" spans="1:15" ht="20.25" customHeight="1" x14ac:dyDescent="0.2">
      <c r="A1" s="293" t="s">
        <v>143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20.25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ht="20.2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s="70" customFormat="1" ht="12" customHeight="1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s="84" customFormat="1" ht="12" customHeight="1" x14ac:dyDescent="0.25">
      <c r="A5" s="69"/>
      <c r="B5" s="69"/>
      <c r="C5" s="139"/>
      <c r="D5" s="139"/>
      <c r="E5" s="69"/>
      <c r="F5" s="69"/>
      <c r="G5" s="383">
        <f>'Cover Page'!C5</f>
        <v>0</v>
      </c>
      <c r="H5" s="255"/>
      <c r="I5" s="205"/>
      <c r="J5" s="209"/>
      <c r="K5" s="69"/>
      <c r="L5" s="229"/>
      <c r="M5" s="69"/>
      <c r="N5" s="69"/>
      <c r="O5" s="69"/>
    </row>
    <row r="6" spans="1:15" s="84" customFormat="1" ht="18" x14ac:dyDescent="0.25">
      <c r="A6" s="78"/>
      <c r="B6" s="80"/>
      <c r="C6" s="80"/>
      <c r="D6" s="242"/>
      <c r="E6" s="385" t="s">
        <v>65</v>
      </c>
      <c r="F6" s="385"/>
      <c r="G6" s="384"/>
      <c r="H6" s="255"/>
      <c r="I6" s="205"/>
      <c r="J6" s="210"/>
      <c r="K6" s="222"/>
      <c r="L6" s="230"/>
      <c r="M6" s="82"/>
      <c r="N6" s="82"/>
      <c r="O6" s="83"/>
    </row>
    <row r="7" spans="1:15" s="84" customFormat="1" ht="18" customHeight="1" x14ac:dyDescent="0.25">
      <c r="A7" s="78" t="s">
        <v>4</v>
      </c>
      <c r="B7" s="80"/>
      <c r="C7" s="80"/>
      <c r="D7" s="242"/>
      <c r="E7" s="85"/>
      <c r="F7" s="79"/>
      <c r="G7" s="81"/>
      <c r="H7" s="81"/>
      <c r="J7" s="207"/>
      <c r="K7" s="207"/>
      <c r="L7" s="203" t="s">
        <v>25</v>
      </c>
      <c r="M7" s="199">
        <f>'Cover Page'!N6</f>
        <v>0</v>
      </c>
      <c r="N7" s="123" t="s">
        <v>5</v>
      </c>
      <c r="O7" s="200">
        <f>'Cover Page'!Q6</f>
        <v>0</v>
      </c>
    </row>
    <row r="8" spans="1:15" s="84" customFormat="1" ht="16.5" thickBot="1" x14ac:dyDescent="0.3">
      <c r="A8" s="87"/>
      <c r="B8" s="80"/>
      <c r="C8" s="80"/>
      <c r="D8" s="242"/>
      <c r="E8" s="85"/>
      <c r="F8" s="79"/>
      <c r="G8" s="88"/>
      <c r="H8" s="88"/>
      <c r="I8" s="206"/>
      <c r="J8" s="211"/>
      <c r="K8" s="222"/>
      <c r="L8" s="230"/>
      <c r="M8" s="86"/>
      <c r="N8" s="82"/>
      <c r="O8" s="83"/>
    </row>
    <row r="9" spans="1:15" s="68" customFormat="1" ht="48" thickTop="1" x14ac:dyDescent="0.25">
      <c r="A9" s="134" t="s">
        <v>35</v>
      </c>
      <c r="B9" s="72" t="s">
        <v>120</v>
      </c>
      <c r="C9" s="72" t="s">
        <v>121</v>
      </c>
      <c r="D9" s="72" t="s">
        <v>130</v>
      </c>
      <c r="E9" s="73" t="s">
        <v>55</v>
      </c>
      <c r="F9" s="134" t="s">
        <v>36</v>
      </c>
      <c r="G9" s="134" t="s">
        <v>139</v>
      </c>
      <c r="H9" s="134" t="s">
        <v>140</v>
      </c>
      <c r="I9" s="73" t="s">
        <v>78</v>
      </c>
      <c r="J9" s="212" t="s">
        <v>122</v>
      </c>
      <c r="K9" s="223" t="s">
        <v>124</v>
      </c>
      <c r="L9" s="231" t="s">
        <v>141</v>
      </c>
      <c r="M9" s="134" t="s">
        <v>123</v>
      </c>
      <c r="N9" s="134" t="s">
        <v>37</v>
      </c>
      <c r="O9" s="134" t="s">
        <v>38</v>
      </c>
    </row>
    <row r="10" spans="1:15" x14ac:dyDescent="0.2">
      <c r="A10" s="74">
        <v>1</v>
      </c>
      <c r="B10" s="276"/>
      <c r="C10" s="271"/>
      <c r="D10" s="275"/>
      <c r="E10" s="272"/>
      <c r="F10" s="190">
        <f>C10*E10</f>
        <v>0</v>
      </c>
      <c r="G10" s="264">
        <f>K10+M10</f>
        <v>0</v>
      </c>
      <c r="H10" s="258">
        <f>E10*G10</f>
        <v>0</v>
      </c>
      <c r="I10" s="257"/>
      <c r="J10" s="208" t="str">
        <f t="shared" ref="J10:J41" si="0">IFERROR(G10/C10,"")</f>
        <v/>
      </c>
      <c r="K10" s="277"/>
      <c r="L10" s="233">
        <f t="shared" ref="L10:L41" si="1">K10*E10</f>
        <v>0</v>
      </c>
      <c r="M10" s="259"/>
      <c r="N10" s="192">
        <f>(M10*E10)+I10</f>
        <v>0</v>
      </c>
      <c r="O10" s="193">
        <f>F10-(I10+((K10+M10)*E10))</f>
        <v>0</v>
      </c>
    </row>
    <row r="11" spans="1:15" x14ac:dyDescent="0.2">
      <c r="A11" s="74">
        <f t="shared" ref="A11:A49" si="2">A10+1</f>
        <v>2</v>
      </c>
      <c r="B11" s="276"/>
      <c r="C11" s="271"/>
      <c r="D11" s="274"/>
      <c r="E11" s="272"/>
      <c r="F11" s="190">
        <f t="shared" ref="F11:F74" si="3">C11*E11</f>
        <v>0</v>
      </c>
      <c r="G11" s="264">
        <f t="shared" ref="G11:G74" si="4">K11+M11</f>
        <v>0</v>
      </c>
      <c r="H11" s="258">
        <f t="shared" ref="H11:H74" si="5">E11*G11</f>
        <v>0</v>
      </c>
      <c r="I11" s="257"/>
      <c r="J11" s="208" t="str">
        <f t="shared" si="0"/>
        <v/>
      </c>
      <c r="K11" s="277"/>
      <c r="L11" s="233">
        <f t="shared" si="1"/>
        <v>0</v>
      </c>
      <c r="M11" s="259"/>
      <c r="N11" s="192">
        <f t="shared" ref="N11:N74" si="6">(M11*E11)+I11</f>
        <v>0</v>
      </c>
      <c r="O11" s="193">
        <f t="shared" ref="O11:O74" si="7">F11-(I11+((K11+M11)*E11))</f>
        <v>0</v>
      </c>
    </row>
    <row r="12" spans="1:15" x14ac:dyDescent="0.2">
      <c r="A12" s="74">
        <f t="shared" si="2"/>
        <v>3</v>
      </c>
      <c r="B12" s="276"/>
      <c r="C12" s="271"/>
      <c r="D12" s="274"/>
      <c r="E12" s="272"/>
      <c r="F12" s="190">
        <f t="shared" si="3"/>
        <v>0</v>
      </c>
      <c r="G12" s="264">
        <f t="shared" si="4"/>
        <v>0</v>
      </c>
      <c r="H12" s="258">
        <f t="shared" si="5"/>
        <v>0</v>
      </c>
      <c r="I12" s="257"/>
      <c r="J12" s="208" t="str">
        <f t="shared" si="0"/>
        <v/>
      </c>
      <c r="K12" s="277"/>
      <c r="L12" s="233">
        <f t="shared" si="1"/>
        <v>0</v>
      </c>
      <c r="M12" s="259"/>
      <c r="N12" s="192">
        <f t="shared" si="6"/>
        <v>0</v>
      </c>
      <c r="O12" s="193">
        <f t="shared" si="7"/>
        <v>0</v>
      </c>
    </row>
    <row r="13" spans="1:15" x14ac:dyDescent="0.2">
      <c r="A13" s="74">
        <f t="shared" si="2"/>
        <v>4</v>
      </c>
      <c r="B13" s="276"/>
      <c r="C13" s="271"/>
      <c r="D13" s="274"/>
      <c r="E13" s="272"/>
      <c r="F13" s="190">
        <f t="shared" si="3"/>
        <v>0</v>
      </c>
      <c r="G13" s="264">
        <f t="shared" si="4"/>
        <v>0</v>
      </c>
      <c r="H13" s="258">
        <f t="shared" si="5"/>
        <v>0</v>
      </c>
      <c r="I13" s="257"/>
      <c r="J13" s="208" t="str">
        <f t="shared" si="0"/>
        <v/>
      </c>
      <c r="K13" s="277"/>
      <c r="L13" s="233">
        <f t="shared" si="1"/>
        <v>0</v>
      </c>
      <c r="M13" s="259"/>
      <c r="N13" s="192">
        <f t="shared" si="6"/>
        <v>0</v>
      </c>
      <c r="O13" s="193">
        <f t="shared" si="7"/>
        <v>0</v>
      </c>
    </row>
    <row r="14" spans="1:15" x14ac:dyDescent="0.2">
      <c r="A14" s="74">
        <f t="shared" si="2"/>
        <v>5</v>
      </c>
      <c r="B14" s="276"/>
      <c r="C14" s="271"/>
      <c r="D14" s="274"/>
      <c r="E14" s="272"/>
      <c r="F14" s="190">
        <f t="shared" si="3"/>
        <v>0</v>
      </c>
      <c r="G14" s="264">
        <f t="shared" si="4"/>
        <v>0</v>
      </c>
      <c r="H14" s="258">
        <f t="shared" si="5"/>
        <v>0</v>
      </c>
      <c r="I14" s="257"/>
      <c r="J14" s="208" t="str">
        <f t="shared" si="0"/>
        <v/>
      </c>
      <c r="K14" s="277"/>
      <c r="L14" s="233">
        <f t="shared" si="1"/>
        <v>0</v>
      </c>
      <c r="M14" s="259"/>
      <c r="N14" s="192">
        <f t="shared" si="6"/>
        <v>0</v>
      </c>
      <c r="O14" s="193">
        <f t="shared" si="7"/>
        <v>0</v>
      </c>
    </row>
    <row r="15" spans="1:15" x14ac:dyDescent="0.2">
      <c r="A15" s="74">
        <f t="shared" si="2"/>
        <v>6</v>
      </c>
      <c r="B15" s="276"/>
      <c r="C15" s="271"/>
      <c r="D15" s="274"/>
      <c r="E15" s="272"/>
      <c r="F15" s="190">
        <f t="shared" si="3"/>
        <v>0</v>
      </c>
      <c r="G15" s="264">
        <f t="shared" si="4"/>
        <v>0</v>
      </c>
      <c r="H15" s="258">
        <f t="shared" si="5"/>
        <v>0</v>
      </c>
      <c r="I15" s="257"/>
      <c r="J15" s="208" t="str">
        <f t="shared" si="0"/>
        <v/>
      </c>
      <c r="K15" s="277"/>
      <c r="L15" s="233">
        <f t="shared" si="1"/>
        <v>0</v>
      </c>
      <c r="M15" s="259"/>
      <c r="N15" s="192">
        <f t="shared" si="6"/>
        <v>0</v>
      </c>
      <c r="O15" s="193">
        <f t="shared" si="7"/>
        <v>0</v>
      </c>
    </row>
    <row r="16" spans="1:15" x14ac:dyDescent="0.2">
      <c r="A16" s="74">
        <f t="shared" si="2"/>
        <v>7</v>
      </c>
      <c r="B16" s="276"/>
      <c r="C16" s="271"/>
      <c r="D16" s="274"/>
      <c r="E16" s="272"/>
      <c r="F16" s="190">
        <f t="shared" si="3"/>
        <v>0</v>
      </c>
      <c r="G16" s="264">
        <f t="shared" si="4"/>
        <v>0</v>
      </c>
      <c r="H16" s="258">
        <f t="shared" si="5"/>
        <v>0</v>
      </c>
      <c r="I16" s="257"/>
      <c r="J16" s="208" t="str">
        <f t="shared" si="0"/>
        <v/>
      </c>
      <c r="K16" s="277"/>
      <c r="L16" s="233">
        <f t="shared" si="1"/>
        <v>0</v>
      </c>
      <c r="M16" s="259"/>
      <c r="N16" s="192">
        <f t="shared" si="6"/>
        <v>0</v>
      </c>
      <c r="O16" s="193">
        <f t="shared" si="7"/>
        <v>0</v>
      </c>
    </row>
    <row r="17" spans="1:15" x14ac:dyDescent="0.2">
      <c r="A17" s="74">
        <f t="shared" si="2"/>
        <v>8</v>
      </c>
      <c r="B17" s="276"/>
      <c r="C17" s="271"/>
      <c r="D17" s="274"/>
      <c r="E17" s="272"/>
      <c r="F17" s="190">
        <f t="shared" si="3"/>
        <v>0</v>
      </c>
      <c r="G17" s="264">
        <f t="shared" si="4"/>
        <v>0</v>
      </c>
      <c r="H17" s="258">
        <f t="shared" si="5"/>
        <v>0</v>
      </c>
      <c r="I17" s="257"/>
      <c r="J17" s="208" t="str">
        <f t="shared" si="0"/>
        <v/>
      </c>
      <c r="K17" s="277"/>
      <c r="L17" s="233">
        <f t="shared" si="1"/>
        <v>0</v>
      </c>
      <c r="M17" s="259"/>
      <c r="N17" s="192">
        <f t="shared" si="6"/>
        <v>0</v>
      </c>
      <c r="O17" s="193">
        <f t="shared" si="7"/>
        <v>0</v>
      </c>
    </row>
    <row r="18" spans="1:15" x14ac:dyDescent="0.2">
      <c r="A18" s="74">
        <f t="shared" si="2"/>
        <v>9</v>
      </c>
      <c r="B18" s="276"/>
      <c r="C18" s="271"/>
      <c r="D18" s="274"/>
      <c r="E18" s="272"/>
      <c r="F18" s="190">
        <f t="shared" si="3"/>
        <v>0</v>
      </c>
      <c r="G18" s="264">
        <f t="shared" si="4"/>
        <v>0</v>
      </c>
      <c r="H18" s="258">
        <f t="shared" si="5"/>
        <v>0</v>
      </c>
      <c r="I18" s="257"/>
      <c r="J18" s="208" t="str">
        <f t="shared" si="0"/>
        <v/>
      </c>
      <c r="K18" s="277"/>
      <c r="L18" s="233">
        <f t="shared" si="1"/>
        <v>0</v>
      </c>
      <c r="M18" s="259"/>
      <c r="N18" s="192">
        <f t="shared" si="6"/>
        <v>0</v>
      </c>
      <c r="O18" s="193">
        <f t="shared" si="7"/>
        <v>0</v>
      </c>
    </row>
    <row r="19" spans="1:15" x14ac:dyDescent="0.2">
      <c r="A19" s="74">
        <f t="shared" si="2"/>
        <v>10</v>
      </c>
      <c r="B19" s="276"/>
      <c r="C19" s="271"/>
      <c r="D19" s="274"/>
      <c r="E19" s="272"/>
      <c r="F19" s="190">
        <f t="shared" si="3"/>
        <v>0</v>
      </c>
      <c r="G19" s="264">
        <f t="shared" si="4"/>
        <v>0</v>
      </c>
      <c r="H19" s="258">
        <f t="shared" si="5"/>
        <v>0</v>
      </c>
      <c r="I19" s="257"/>
      <c r="J19" s="208" t="str">
        <f t="shared" si="0"/>
        <v/>
      </c>
      <c r="K19" s="277"/>
      <c r="L19" s="233">
        <f t="shared" si="1"/>
        <v>0</v>
      </c>
      <c r="M19" s="259"/>
      <c r="N19" s="192">
        <f t="shared" si="6"/>
        <v>0</v>
      </c>
      <c r="O19" s="193">
        <f t="shared" si="7"/>
        <v>0</v>
      </c>
    </row>
    <row r="20" spans="1:15" x14ac:dyDescent="0.2">
      <c r="A20" s="74">
        <f t="shared" si="2"/>
        <v>11</v>
      </c>
      <c r="B20" s="276"/>
      <c r="C20" s="271"/>
      <c r="D20" s="274"/>
      <c r="E20" s="272"/>
      <c r="F20" s="190">
        <f t="shared" si="3"/>
        <v>0</v>
      </c>
      <c r="G20" s="264">
        <f t="shared" si="4"/>
        <v>0</v>
      </c>
      <c r="H20" s="258">
        <f t="shared" si="5"/>
        <v>0</v>
      </c>
      <c r="I20" s="257"/>
      <c r="J20" s="208" t="str">
        <f t="shared" si="0"/>
        <v/>
      </c>
      <c r="K20" s="277"/>
      <c r="L20" s="233">
        <f t="shared" si="1"/>
        <v>0</v>
      </c>
      <c r="M20" s="259"/>
      <c r="N20" s="192">
        <f t="shared" si="6"/>
        <v>0</v>
      </c>
      <c r="O20" s="193">
        <f t="shared" si="7"/>
        <v>0</v>
      </c>
    </row>
    <row r="21" spans="1:15" x14ac:dyDescent="0.2">
      <c r="A21" s="74">
        <f t="shared" si="2"/>
        <v>12</v>
      </c>
      <c r="B21" s="276"/>
      <c r="C21" s="271"/>
      <c r="D21" s="274"/>
      <c r="E21" s="272"/>
      <c r="F21" s="190">
        <f t="shared" si="3"/>
        <v>0</v>
      </c>
      <c r="G21" s="264">
        <f t="shared" si="4"/>
        <v>0</v>
      </c>
      <c r="H21" s="258">
        <f t="shared" si="5"/>
        <v>0</v>
      </c>
      <c r="I21" s="257"/>
      <c r="J21" s="208" t="str">
        <f t="shared" si="0"/>
        <v/>
      </c>
      <c r="K21" s="277"/>
      <c r="L21" s="233">
        <f t="shared" si="1"/>
        <v>0</v>
      </c>
      <c r="M21" s="259"/>
      <c r="N21" s="192">
        <f t="shared" si="6"/>
        <v>0</v>
      </c>
      <c r="O21" s="193">
        <f t="shared" si="7"/>
        <v>0</v>
      </c>
    </row>
    <row r="22" spans="1:15" x14ac:dyDescent="0.2">
      <c r="A22" s="74">
        <f t="shared" si="2"/>
        <v>13</v>
      </c>
      <c r="B22" s="276"/>
      <c r="C22" s="271"/>
      <c r="D22" s="274"/>
      <c r="E22" s="272"/>
      <c r="F22" s="190">
        <f t="shared" si="3"/>
        <v>0</v>
      </c>
      <c r="G22" s="264">
        <f t="shared" si="4"/>
        <v>0</v>
      </c>
      <c r="H22" s="258">
        <f t="shared" si="5"/>
        <v>0</v>
      </c>
      <c r="I22" s="257"/>
      <c r="J22" s="208" t="str">
        <f t="shared" si="0"/>
        <v/>
      </c>
      <c r="K22" s="277"/>
      <c r="L22" s="233">
        <f t="shared" si="1"/>
        <v>0</v>
      </c>
      <c r="M22" s="259"/>
      <c r="N22" s="192">
        <f t="shared" si="6"/>
        <v>0</v>
      </c>
      <c r="O22" s="193">
        <f t="shared" si="7"/>
        <v>0</v>
      </c>
    </row>
    <row r="23" spans="1:15" x14ac:dyDescent="0.2">
      <c r="A23" s="74">
        <f t="shared" si="2"/>
        <v>14</v>
      </c>
      <c r="B23" s="276"/>
      <c r="C23" s="271"/>
      <c r="D23" s="274"/>
      <c r="E23" s="272"/>
      <c r="F23" s="190">
        <f t="shared" si="3"/>
        <v>0</v>
      </c>
      <c r="G23" s="264">
        <f t="shared" si="4"/>
        <v>0</v>
      </c>
      <c r="H23" s="258">
        <f t="shared" si="5"/>
        <v>0</v>
      </c>
      <c r="I23" s="257"/>
      <c r="J23" s="208" t="str">
        <f t="shared" si="0"/>
        <v/>
      </c>
      <c r="K23" s="277"/>
      <c r="L23" s="233">
        <f t="shared" si="1"/>
        <v>0</v>
      </c>
      <c r="M23" s="259"/>
      <c r="N23" s="192">
        <f t="shared" si="6"/>
        <v>0</v>
      </c>
      <c r="O23" s="193">
        <f t="shared" si="7"/>
        <v>0</v>
      </c>
    </row>
    <row r="24" spans="1:15" x14ac:dyDescent="0.2">
      <c r="A24" s="74">
        <f t="shared" si="2"/>
        <v>15</v>
      </c>
      <c r="B24" s="276"/>
      <c r="C24" s="271"/>
      <c r="D24" s="274"/>
      <c r="E24" s="272"/>
      <c r="F24" s="190">
        <f t="shared" si="3"/>
        <v>0</v>
      </c>
      <c r="G24" s="264">
        <f t="shared" si="4"/>
        <v>0</v>
      </c>
      <c r="H24" s="258">
        <f t="shared" si="5"/>
        <v>0</v>
      </c>
      <c r="I24" s="257"/>
      <c r="J24" s="208" t="str">
        <f t="shared" si="0"/>
        <v/>
      </c>
      <c r="K24" s="277"/>
      <c r="L24" s="233">
        <f t="shared" si="1"/>
        <v>0</v>
      </c>
      <c r="M24" s="259"/>
      <c r="N24" s="192">
        <f t="shared" si="6"/>
        <v>0</v>
      </c>
      <c r="O24" s="193">
        <f t="shared" si="7"/>
        <v>0</v>
      </c>
    </row>
    <row r="25" spans="1:15" x14ac:dyDescent="0.2">
      <c r="A25" s="74">
        <f t="shared" si="2"/>
        <v>16</v>
      </c>
      <c r="B25" s="276"/>
      <c r="C25" s="271"/>
      <c r="D25" s="274"/>
      <c r="E25" s="272"/>
      <c r="F25" s="190">
        <f t="shared" si="3"/>
        <v>0</v>
      </c>
      <c r="G25" s="264">
        <f t="shared" si="4"/>
        <v>0</v>
      </c>
      <c r="H25" s="258">
        <f t="shared" si="5"/>
        <v>0</v>
      </c>
      <c r="I25" s="257"/>
      <c r="J25" s="208" t="str">
        <f t="shared" si="0"/>
        <v/>
      </c>
      <c r="K25" s="277"/>
      <c r="L25" s="233">
        <f t="shared" si="1"/>
        <v>0</v>
      </c>
      <c r="M25" s="259"/>
      <c r="N25" s="192">
        <f t="shared" si="6"/>
        <v>0</v>
      </c>
      <c r="O25" s="193">
        <f t="shared" si="7"/>
        <v>0</v>
      </c>
    </row>
    <row r="26" spans="1:15" x14ac:dyDescent="0.2">
      <c r="A26" s="74">
        <f t="shared" si="2"/>
        <v>17</v>
      </c>
      <c r="B26" s="276"/>
      <c r="C26" s="271"/>
      <c r="D26" s="274"/>
      <c r="E26" s="272"/>
      <c r="F26" s="190">
        <f t="shared" si="3"/>
        <v>0</v>
      </c>
      <c r="G26" s="264">
        <f t="shared" si="4"/>
        <v>0</v>
      </c>
      <c r="H26" s="258">
        <f t="shared" si="5"/>
        <v>0</v>
      </c>
      <c r="I26" s="257"/>
      <c r="J26" s="208" t="str">
        <f t="shared" si="0"/>
        <v/>
      </c>
      <c r="K26" s="277"/>
      <c r="L26" s="233">
        <f t="shared" si="1"/>
        <v>0</v>
      </c>
      <c r="M26" s="259"/>
      <c r="N26" s="192">
        <f t="shared" si="6"/>
        <v>0</v>
      </c>
      <c r="O26" s="193">
        <f t="shared" si="7"/>
        <v>0</v>
      </c>
    </row>
    <row r="27" spans="1:15" x14ac:dyDescent="0.2">
      <c r="A27" s="74">
        <f t="shared" si="2"/>
        <v>18</v>
      </c>
      <c r="B27" s="276"/>
      <c r="C27" s="271"/>
      <c r="D27" s="274"/>
      <c r="E27" s="272"/>
      <c r="F27" s="190">
        <f t="shared" si="3"/>
        <v>0</v>
      </c>
      <c r="G27" s="264">
        <f t="shared" si="4"/>
        <v>0</v>
      </c>
      <c r="H27" s="258">
        <f t="shared" si="5"/>
        <v>0</v>
      </c>
      <c r="I27" s="257"/>
      <c r="J27" s="208" t="str">
        <f t="shared" si="0"/>
        <v/>
      </c>
      <c r="K27" s="277"/>
      <c r="L27" s="233">
        <f t="shared" si="1"/>
        <v>0</v>
      </c>
      <c r="M27" s="259"/>
      <c r="N27" s="192">
        <f t="shared" si="6"/>
        <v>0</v>
      </c>
      <c r="O27" s="193">
        <f t="shared" si="7"/>
        <v>0</v>
      </c>
    </row>
    <row r="28" spans="1:15" x14ac:dyDescent="0.2">
      <c r="A28" s="74">
        <f t="shared" si="2"/>
        <v>19</v>
      </c>
      <c r="B28" s="276"/>
      <c r="C28" s="271"/>
      <c r="D28" s="274"/>
      <c r="E28" s="272"/>
      <c r="F28" s="190">
        <f t="shared" si="3"/>
        <v>0</v>
      </c>
      <c r="G28" s="264">
        <f t="shared" si="4"/>
        <v>0</v>
      </c>
      <c r="H28" s="258">
        <f t="shared" si="5"/>
        <v>0</v>
      </c>
      <c r="I28" s="257"/>
      <c r="J28" s="208" t="str">
        <f t="shared" si="0"/>
        <v/>
      </c>
      <c r="K28" s="277"/>
      <c r="L28" s="233">
        <f t="shared" si="1"/>
        <v>0</v>
      </c>
      <c r="M28" s="259"/>
      <c r="N28" s="192">
        <f t="shared" si="6"/>
        <v>0</v>
      </c>
      <c r="O28" s="193">
        <f t="shared" si="7"/>
        <v>0</v>
      </c>
    </row>
    <row r="29" spans="1:15" x14ac:dyDescent="0.2">
      <c r="A29" s="74">
        <f t="shared" si="2"/>
        <v>20</v>
      </c>
      <c r="B29" s="276"/>
      <c r="C29" s="271"/>
      <c r="D29" s="274"/>
      <c r="E29" s="272"/>
      <c r="F29" s="190">
        <f t="shared" si="3"/>
        <v>0</v>
      </c>
      <c r="G29" s="264">
        <f t="shared" si="4"/>
        <v>0</v>
      </c>
      <c r="H29" s="258">
        <f t="shared" si="5"/>
        <v>0</v>
      </c>
      <c r="I29" s="257"/>
      <c r="J29" s="208" t="str">
        <f t="shared" si="0"/>
        <v/>
      </c>
      <c r="K29" s="277"/>
      <c r="L29" s="233">
        <f t="shared" si="1"/>
        <v>0</v>
      </c>
      <c r="M29" s="259"/>
      <c r="N29" s="192">
        <f t="shared" si="6"/>
        <v>0</v>
      </c>
      <c r="O29" s="193">
        <f t="shared" si="7"/>
        <v>0</v>
      </c>
    </row>
    <row r="30" spans="1:15" x14ac:dyDescent="0.2">
      <c r="A30" s="74">
        <f t="shared" si="2"/>
        <v>21</v>
      </c>
      <c r="B30" s="276"/>
      <c r="C30" s="271"/>
      <c r="D30" s="274"/>
      <c r="E30" s="272"/>
      <c r="F30" s="190">
        <f t="shared" si="3"/>
        <v>0</v>
      </c>
      <c r="G30" s="264">
        <f t="shared" si="4"/>
        <v>0</v>
      </c>
      <c r="H30" s="258">
        <f t="shared" si="5"/>
        <v>0</v>
      </c>
      <c r="I30" s="257"/>
      <c r="J30" s="208" t="str">
        <f t="shared" si="0"/>
        <v/>
      </c>
      <c r="K30" s="277"/>
      <c r="L30" s="233">
        <f t="shared" si="1"/>
        <v>0</v>
      </c>
      <c r="M30" s="259"/>
      <c r="N30" s="192">
        <f t="shared" si="6"/>
        <v>0</v>
      </c>
      <c r="O30" s="193">
        <f t="shared" si="7"/>
        <v>0</v>
      </c>
    </row>
    <row r="31" spans="1:15" x14ac:dyDescent="0.2">
      <c r="A31" s="74">
        <f t="shared" si="2"/>
        <v>22</v>
      </c>
      <c r="B31" s="276"/>
      <c r="C31" s="271"/>
      <c r="D31" s="274"/>
      <c r="E31" s="272"/>
      <c r="F31" s="190">
        <f t="shared" si="3"/>
        <v>0</v>
      </c>
      <c r="G31" s="264">
        <f t="shared" si="4"/>
        <v>0</v>
      </c>
      <c r="H31" s="258">
        <f t="shared" si="5"/>
        <v>0</v>
      </c>
      <c r="I31" s="257"/>
      <c r="J31" s="208" t="str">
        <f t="shared" si="0"/>
        <v/>
      </c>
      <c r="K31" s="277"/>
      <c r="L31" s="233">
        <f t="shared" si="1"/>
        <v>0</v>
      </c>
      <c r="M31" s="259"/>
      <c r="N31" s="192">
        <f t="shared" si="6"/>
        <v>0</v>
      </c>
      <c r="O31" s="193">
        <f t="shared" si="7"/>
        <v>0</v>
      </c>
    </row>
    <row r="32" spans="1:15" x14ac:dyDescent="0.2">
      <c r="A32" s="74">
        <f t="shared" si="2"/>
        <v>23</v>
      </c>
      <c r="B32" s="276"/>
      <c r="C32" s="271"/>
      <c r="D32" s="274"/>
      <c r="E32" s="272"/>
      <c r="F32" s="190">
        <f t="shared" si="3"/>
        <v>0</v>
      </c>
      <c r="G32" s="264">
        <f t="shared" si="4"/>
        <v>0</v>
      </c>
      <c r="H32" s="258">
        <f t="shared" si="5"/>
        <v>0</v>
      </c>
      <c r="I32" s="257"/>
      <c r="J32" s="208" t="str">
        <f t="shared" si="0"/>
        <v/>
      </c>
      <c r="K32" s="277"/>
      <c r="L32" s="233">
        <f t="shared" si="1"/>
        <v>0</v>
      </c>
      <c r="M32" s="259"/>
      <c r="N32" s="192">
        <f t="shared" si="6"/>
        <v>0</v>
      </c>
      <c r="O32" s="193">
        <f t="shared" si="7"/>
        <v>0</v>
      </c>
    </row>
    <row r="33" spans="1:15" x14ac:dyDescent="0.2">
      <c r="A33" s="74">
        <f t="shared" si="2"/>
        <v>24</v>
      </c>
      <c r="B33" s="276"/>
      <c r="C33" s="271"/>
      <c r="D33" s="274"/>
      <c r="E33" s="272"/>
      <c r="F33" s="190">
        <f t="shared" si="3"/>
        <v>0</v>
      </c>
      <c r="G33" s="264">
        <f t="shared" si="4"/>
        <v>0</v>
      </c>
      <c r="H33" s="258">
        <f t="shared" si="5"/>
        <v>0</v>
      </c>
      <c r="I33" s="257"/>
      <c r="J33" s="208" t="str">
        <f t="shared" si="0"/>
        <v/>
      </c>
      <c r="K33" s="277"/>
      <c r="L33" s="233">
        <f t="shared" si="1"/>
        <v>0</v>
      </c>
      <c r="M33" s="259"/>
      <c r="N33" s="192">
        <f t="shared" si="6"/>
        <v>0</v>
      </c>
      <c r="O33" s="193">
        <f t="shared" si="7"/>
        <v>0</v>
      </c>
    </row>
    <row r="34" spans="1:15" x14ac:dyDescent="0.2">
      <c r="A34" s="74">
        <f t="shared" si="2"/>
        <v>25</v>
      </c>
      <c r="B34" s="276"/>
      <c r="C34" s="271"/>
      <c r="D34" s="274"/>
      <c r="E34" s="272"/>
      <c r="F34" s="190">
        <f t="shared" si="3"/>
        <v>0</v>
      </c>
      <c r="G34" s="264">
        <f t="shared" si="4"/>
        <v>0</v>
      </c>
      <c r="H34" s="258">
        <f t="shared" si="5"/>
        <v>0</v>
      </c>
      <c r="I34" s="257"/>
      <c r="J34" s="208" t="str">
        <f t="shared" si="0"/>
        <v/>
      </c>
      <c r="K34" s="277"/>
      <c r="L34" s="233">
        <f t="shared" si="1"/>
        <v>0</v>
      </c>
      <c r="M34" s="259"/>
      <c r="N34" s="192">
        <f t="shared" si="6"/>
        <v>0</v>
      </c>
      <c r="O34" s="193">
        <f t="shared" si="7"/>
        <v>0</v>
      </c>
    </row>
    <row r="35" spans="1:15" x14ac:dyDescent="0.2">
      <c r="A35" s="74">
        <f t="shared" si="2"/>
        <v>26</v>
      </c>
      <c r="B35" s="276"/>
      <c r="C35" s="271"/>
      <c r="D35" s="274"/>
      <c r="E35" s="272"/>
      <c r="F35" s="190">
        <f t="shared" si="3"/>
        <v>0</v>
      </c>
      <c r="G35" s="264">
        <f t="shared" si="4"/>
        <v>0</v>
      </c>
      <c r="H35" s="258">
        <f t="shared" si="5"/>
        <v>0</v>
      </c>
      <c r="I35" s="257"/>
      <c r="J35" s="208" t="str">
        <f t="shared" si="0"/>
        <v/>
      </c>
      <c r="K35" s="277"/>
      <c r="L35" s="233">
        <f t="shared" si="1"/>
        <v>0</v>
      </c>
      <c r="M35" s="259"/>
      <c r="N35" s="192">
        <f t="shared" si="6"/>
        <v>0</v>
      </c>
      <c r="O35" s="193">
        <f t="shared" si="7"/>
        <v>0</v>
      </c>
    </row>
    <row r="36" spans="1:15" x14ac:dyDescent="0.2">
      <c r="A36" s="74">
        <f t="shared" si="2"/>
        <v>27</v>
      </c>
      <c r="B36" s="276"/>
      <c r="C36" s="271"/>
      <c r="D36" s="274"/>
      <c r="E36" s="272"/>
      <c r="F36" s="190">
        <f t="shared" si="3"/>
        <v>0</v>
      </c>
      <c r="G36" s="264">
        <f t="shared" si="4"/>
        <v>0</v>
      </c>
      <c r="H36" s="258">
        <f t="shared" si="5"/>
        <v>0</v>
      </c>
      <c r="I36" s="257"/>
      <c r="J36" s="208" t="str">
        <f t="shared" si="0"/>
        <v/>
      </c>
      <c r="K36" s="277"/>
      <c r="L36" s="233">
        <f t="shared" si="1"/>
        <v>0</v>
      </c>
      <c r="M36" s="259"/>
      <c r="N36" s="192">
        <f t="shared" si="6"/>
        <v>0</v>
      </c>
      <c r="O36" s="193">
        <f t="shared" si="7"/>
        <v>0</v>
      </c>
    </row>
    <row r="37" spans="1:15" x14ac:dyDescent="0.2">
      <c r="A37" s="74">
        <f t="shared" si="2"/>
        <v>28</v>
      </c>
      <c r="B37" s="276"/>
      <c r="C37" s="271"/>
      <c r="D37" s="274"/>
      <c r="E37" s="272"/>
      <c r="F37" s="190">
        <f t="shared" si="3"/>
        <v>0</v>
      </c>
      <c r="G37" s="264">
        <f t="shared" si="4"/>
        <v>0</v>
      </c>
      <c r="H37" s="258">
        <f t="shared" si="5"/>
        <v>0</v>
      </c>
      <c r="I37" s="257"/>
      <c r="J37" s="208" t="str">
        <f t="shared" si="0"/>
        <v/>
      </c>
      <c r="K37" s="277"/>
      <c r="L37" s="233">
        <f t="shared" si="1"/>
        <v>0</v>
      </c>
      <c r="M37" s="259"/>
      <c r="N37" s="192">
        <f t="shared" si="6"/>
        <v>0</v>
      </c>
      <c r="O37" s="193">
        <f t="shared" si="7"/>
        <v>0</v>
      </c>
    </row>
    <row r="38" spans="1:15" x14ac:dyDescent="0.2">
      <c r="A38" s="74">
        <f t="shared" si="2"/>
        <v>29</v>
      </c>
      <c r="B38" s="276"/>
      <c r="C38" s="271"/>
      <c r="D38" s="274"/>
      <c r="E38" s="272"/>
      <c r="F38" s="190">
        <f t="shared" si="3"/>
        <v>0</v>
      </c>
      <c r="G38" s="264">
        <f t="shared" si="4"/>
        <v>0</v>
      </c>
      <c r="H38" s="258">
        <f t="shared" si="5"/>
        <v>0</v>
      </c>
      <c r="I38" s="257"/>
      <c r="J38" s="208" t="str">
        <f t="shared" si="0"/>
        <v/>
      </c>
      <c r="K38" s="277"/>
      <c r="L38" s="233">
        <f t="shared" si="1"/>
        <v>0</v>
      </c>
      <c r="M38" s="259"/>
      <c r="N38" s="192">
        <f t="shared" si="6"/>
        <v>0</v>
      </c>
      <c r="O38" s="193">
        <f t="shared" si="7"/>
        <v>0</v>
      </c>
    </row>
    <row r="39" spans="1:15" x14ac:dyDescent="0.2">
      <c r="A39" s="74">
        <f t="shared" si="2"/>
        <v>30</v>
      </c>
      <c r="B39" s="276"/>
      <c r="C39" s="271"/>
      <c r="D39" s="274"/>
      <c r="E39" s="272"/>
      <c r="F39" s="190">
        <f t="shared" si="3"/>
        <v>0</v>
      </c>
      <c r="G39" s="264">
        <f t="shared" si="4"/>
        <v>0</v>
      </c>
      <c r="H39" s="258">
        <f t="shared" si="5"/>
        <v>0</v>
      </c>
      <c r="I39" s="257"/>
      <c r="J39" s="208" t="str">
        <f t="shared" si="0"/>
        <v/>
      </c>
      <c r="K39" s="277"/>
      <c r="L39" s="233">
        <f t="shared" si="1"/>
        <v>0</v>
      </c>
      <c r="M39" s="259"/>
      <c r="N39" s="192">
        <f t="shared" si="6"/>
        <v>0</v>
      </c>
      <c r="O39" s="193">
        <f t="shared" si="7"/>
        <v>0</v>
      </c>
    </row>
    <row r="40" spans="1:15" x14ac:dyDescent="0.2">
      <c r="A40" s="74">
        <f t="shared" si="2"/>
        <v>31</v>
      </c>
      <c r="B40" s="276"/>
      <c r="C40" s="271"/>
      <c r="D40" s="274"/>
      <c r="E40" s="272"/>
      <c r="F40" s="190">
        <f t="shared" si="3"/>
        <v>0</v>
      </c>
      <c r="G40" s="264">
        <f t="shared" si="4"/>
        <v>0</v>
      </c>
      <c r="H40" s="258">
        <f t="shared" si="5"/>
        <v>0</v>
      </c>
      <c r="I40" s="257"/>
      <c r="J40" s="208" t="str">
        <f t="shared" si="0"/>
        <v/>
      </c>
      <c r="K40" s="277"/>
      <c r="L40" s="233">
        <f t="shared" si="1"/>
        <v>0</v>
      </c>
      <c r="M40" s="259"/>
      <c r="N40" s="192">
        <f t="shared" si="6"/>
        <v>0</v>
      </c>
      <c r="O40" s="193">
        <f t="shared" si="7"/>
        <v>0</v>
      </c>
    </row>
    <row r="41" spans="1:15" x14ac:dyDescent="0.2">
      <c r="A41" s="74">
        <f t="shared" si="2"/>
        <v>32</v>
      </c>
      <c r="B41" s="276"/>
      <c r="C41" s="271"/>
      <c r="D41" s="274"/>
      <c r="E41" s="272"/>
      <c r="F41" s="190">
        <f t="shared" si="3"/>
        <v>0</v>
      </c>
      <c r="G41" s="264">
        <f t="shared" si="4"/>
        <v>0</v>
      </c>
      <c r="H41" s="258">
        <f t="shared" si="5"/>
        <v>0</v>
      </c>
      <c r="I41" s="257"/>
      <c r="J41" s="208" t="str">
        <f t="shared" si="0"/>
        <v/>
      </c>
      <c r="K41" s="277"/>
      <c r="L41" s="233">
        <f t="shared" si="1"/>
        <v>0</v>
      </c>
      <c r="M41" s="259"/>
      <c r="N41" s="192">
        <f t="shared" si="6"/>
        <v>0</v>
      </c>
      <c r="O41" s="193">
        <f t="shared" si="7"/>
        <v>0</v>
      </c>
    </row>
    <row r="42" spans="1:15" x14ac:dyDescent="0.2">
      <c r="A42" s="74">
        <f t="shared" si="2"/>
        <v>33</v>
      </c>
      <c r="B42" s="276"/>
      <c r="C42" s="271"/>
      <c r="D42" s="274"/>
      <c r="E42" s="272"/>
      <c r="F42" s="190">
        <f t="shared" si="3"/>
        <v>0</v>
      </c>
      <c r="G42" s="264">
        <f t="shared" si="4"/>
        <v>0</v>
      </c>
      <c r="H42" s="258">
        <f t="shared" si="5"/>
        <v>0</v>
      </c>
      <c r="I42" s="257"/>
      <c r="J42" s="208" t="str">
        <f t="shared" ref="J42:J73" si="8">IFERROR(G42/C42,"")</f>
        <v/>
      </c>
      <c r="K42" s="277"/>
      <c r="L42" s="233">
        <f t="shared" ref="L42:L73" si="9">K42*E42</f>
        <v>0</v>
      </c>
      <c r="M42" s="259"/>
      <c r="N42" s="192">
        <f t="shared" si="6"/>
        <v>0</v>
      </c>
      <c r="O42" s="193">
        <f t="shared" si="7"/>
        <v>0</v>
      </c>
    </row>
    <row r="43" spans="1:15" x14ac:dyDescent="0.2">
      <c r="A43" s="74">
        <f t="shared" si="2"/>
        <v>34</v>
      </c>
      <c r="B43" s="276"/>
      <c r="C43" s="271"/>
      <c r="D43" s="274"/>
      <c r="E43" s="272"/>
      <c r="F43" s="190">
        <f t="shared" si="3"/>
        <v>0</v>
      </c>
      <c r="G43" s="264">
        <f t="shared" si="4"/>
        <v>0</v>
      </c>
      <c r="H43" s="258">
        <f t="shared" si="5"/>
        <v>0</v>
      </c>
      <c r="I43" s="257"/>
      <c r="J43" s="208" t="str">
        <f t="shared" si="8"/>
        <v/>
      </c>
      <c r="K43" s="277"/>
      <c r="L43" s="233">
        <f t="shared" si="9"/>
        <v>0</v>
      </c>
      <c r="M43" s="259"/>
      <c r="N43" s="192">
        <f t="shared" si="6"/>
        <v>0</v>
      </c>
      <c r="O43" s="193">
        <f t="shared" si="7"/>
        <v>0</v>
      </c>
    </row>
    <row r="44" spans="1:15" x14ac:dyDescent="0.2">
      <c r="A44" s="74">
        <f t="shared" si="2"/>
        <v>35</v>
      </c>
      <c r="B44" s="276"/>
      <c r="C44" s="271"/>
      <c r="D44" s="274"/>
      <c r="E44" s="272"/>
      <c r="F44" s="190">
        <f t="shared" si="3"/>
        <v>0</v>
      </c>
      <c r="G44" s="264">
        <f t="shared" si="4"/>
        <v>0</v>
      </c>
      <c r="H44" s="258">
        <f t="shared" si="5"/>
        <v>0</v>
      </c>
      <c r="I44" s="257"/>
      <c r="J44" s="208" t="str">
        <f t="shared" si="8"/>
        <v/>
      </c>
      <c r="K44" s="277"/>
      <c r="L44" s="233">
        <f t="shared" si="9"/>
        <v>0</v>
      </c>
      <c r="M44" s="259"/>
      <c r="N44" s="192">
        <f t="shared" si="6"/>
        <v>0</v>
      </c>
      <c r="O44" s="193">
        <f t="shared" si="7"/>
        <v>0</v>
      </c>
    </row>
    <row r="45" spans="1:15" x14ac:dyDescent="0.2">
      <c r="A45" s="74">
        <f t="shared" si="2"/>
        <v>36</v>
      </c>
      <c r="B45" s="276"/>
      <c r="C45" s="271"/>
      <c r="D45" s="274"/>
      <c r="E45" s="272"/>
      <c r="F45" s="190">
        <f t="shared" si="3"/>
        <v>0</v>
      </c>
      <c r="G45" s="264">
        <f t="shared" si="4"/>
        <v>0</v>
      </c>
      <c r="H45" s="258">
        <f t="shared" si="5"/>
        <v>0</v>
      </c>
      <c r="I45" s="257"/>
      <c r="J45" s="208" t="str">
        <f t="shared" si="8"/>
        <v/>
      </c>
      <c r="K45" s="277"/>
      <c r="L45" s="233">
        <f t="shared" si="9"/>
        <v>0</v>
      </c>
      <c r="M45" s="259"/>
      <c r="N45" s="192">
        <f t="shared" si="6"/>
        <v>0</v>
      </c>
      <c r="O45" s="193">
        <f t="shared" si="7"/>
        <v>0</v>
      </c>
    </row>
    <row r="46" spans="1:15" x14ac:dyDescent="0.2">
      <c r="A46" s="74">
        <f t="shared" si="2"/>
        <v>37</v>
      </c>
      <c r="B46" s="276"/>
      <c r="C46" s="271"/>
      <c r="D46" s="274"/>
      <c r="E46" s="272"/>
      <c r="F46" s="190">
        <f t="shared" si="3"/>
        <v>0</v>
      </c>
      <c r="G46" s="264">
        <f t="shared" si="4"/>
        <v>0</v>
      </c>
      <c r="H46" s="258">
        <f t="shared" si="5"/>
        <v>0</v>
      </c>
      <c r="I46" s="257"/>
      <c r="J46" s="208" t="str">
        <f t="shared" si="8"/>
        <v/>
      </c>
      <c r="K46" s="277"/>
      <c r="L46" s="233">
        <f t="shared" si="9"/>
        <v>0</v>
      </c>
      <c r="M46" s="259"/>
      <c r="N46" s="192">
        <f t="shared" si="6"/>
        <v>0</v>
      </c>
      <c r="O46" s="193">
        <f t="shared" si="7"/>
        <v>0</v>
      </c>
    </row>
    <row r="47" spans="1:15" x14ac:dyDescent="0.2">
      <c r="A47" s="74">
        <f t="shared" si="2"/>
        <v>38</v>
      </c>
      <c r="B47" s="276"/>
      <c r="C47" s="271"/>
      <c r="D47" s="274"/>
      <c r="E47" s="272"/>
      <c r="F47" s="190">
        <f t="shared" si="3"/>
        <v>0</v>
      </c>
      <c r="G47" s="264">
        <f t="shared" si="4"/>
        <v>0</v>
      </c>
      <c r="H47" s="258">
        <f t="shared" si="5"/>
        <v>0</v>
      </c>
      <c r="I47" s="257"/>
      <c r="J47" s="208" t="str">
        <f t="shared" si="8"/>
        <v/>
      </c>
      <c r="K47" s="277"/>
      <c r="L47" s="233">
        <f t="shared" si="9"/>
        <v>0</v>
      </c>
      <c r="M47" s="259"/>
      <c r="N47" s="192">
        <f t="shared" si="6"/>
        <v>0</v>
      </c>
      <c r="O47" s="193">
        <f t="shared" si="7"/>
        <v>0</v>
      </c>
    </row>
    <row r="48" spans="1:15" x14ac:dyDescent="0.2">
      <c r="A48" s="74">
        <f t="shared" si="2"/>
        <v>39</v>
      </c>
      <c r="B48" s="276"/>
      <c r="C48" s="271"/>
      <c r="D48" s="274"/>
      <c r="E48" s="272"/>
      <c r="F48" s="190">
        <f t="shared" si="3"/>
        <v>0</v>
      </c>
      <c r="G48" s="264">
        <f t="shared" si="4"/>
        <v>0</v>
      </c>
      <c r="H48" s="258">
        <f t="shared" si="5"/>
        <v>0</v>
      </c>
      <c r="I48" s="257"/>
      <c r="J48" s="208" t="str">
        <f t="shared" si="8"/>
        <v/>
      </c>
      <c r="K48" s="277"/>
      <c r="L48" s="233">
        <f t="shared" si="9"/>
        <v>0</v>
      </c>
      <c r="M48" s="259"/>
      <c r="N48" s="192">
        <f t="shared" si="6"/>
        <v>0</v>
      </c>
      <c r="O48" s="193">
        <f t="shared" si="7"/>
        <v>0</v>
      </c>
    </row>
    <row r="49" spans="1:15" x14ac:dyDescent="0.2">
      <c r="A49" s="74">
        <f t="shared" si="2"/>
        <v>40</v>
      </c>
      <c r="B49" s="276"/>
      <c r="C49" s="271"/>
      <c r="D49" s="274"/>
      <c r="E49" s="272"/>
      <c r="F49" s="190">
        <f t="shared" si="3"/>
        <v>0</v>
      </c>
      <c r="G49" s="264">
        <f t="shared" si="4"/>
        <v>0</v>
      </c>
      <c r="H49" s="258">
        <f t="shared" si="5"/>
        <v>0</v>
      </c>
      <c r="I49" s="257"/>
      <c r="J49" s="208" t="str">
        <f t="shared" si="8"/>
        <v/>
      </c>
      <c r="K49" s="277"/>
      <c r="L49" s="233">
        <f t="shared" si="9"/>
        <v>0</v>
      </c>
      <c r="M49" s="259"/>
      <c r="N49" s="192">
        <f t="shared" si="6"/>
        <v>0</v>
      </c>
      <c r="O49" s="193">
        <f t="shared" si="7"/>
        <v>0</v>
      </c>
    </row>
    <row r="50" spans="1:15" x14ac:dyDescent="0.2">
      <c r="A50" s="74">
        <f>A49+1</f>
        <v>41</v>
      </c>
      <c r="B50" s="276"/>
      <c r="C50" s="271"/>
      <c r="D50" s="274"/>
      <c r="E50" s="272"/>
      <c r="F50" s="190">
        <f t="shared" si="3"/>
        <v>0</v>
      </c>
      <c r="G50" s="264">
        <f t="shared" si="4"/>
        <v>0</v>
      </c>
      <c r="H50" s="258">
        <f t="shared" si="5"/>
        <v>0</v>
      </c>
      <c r="I50" s="257"/>
      <c r="J50" s="208" t="str">
        <f t="shared" si="8"/>
        <v/>
      </c>
      <c r="K50" s="277"/>
      <c r="L50" s="233">
        <f t="shared" si="9"/>
        <v>0</v>
      </c>
      <c r="M50" s="259"/>
      <c r="N50" s="192">
        <f t="shared" si="6"/>
        <v>0</v>
      </c>
      <c r="O50" s="193">
        <f t="shared" si="7"/>
        <v>0</v>
      </c>
    </row>
    <row r="51" spans="1:15" x14ac:dyDescent="0.2">
      <c r="A51" s="74">
        <f>A50+1</f>
        <v>42</v>
      </c>
      <c r="B51" s="276"/>
      <c r="C51" s="271"/>
      <c r="D51" s="274"/>
      <c r="E51" s="272"/>
      <c r="F51" s="190">
        <f t="shared" si="3"/>
        <v>0</v>
      </c>
      <c r="G51" s="264">
        <f t="shared" si="4"/>
        <v>0</v>
      </c>
      <c r="H51" s="258">
        <f t="shared" si="5"/>
        <v>0</v>
      </c>
      <c r="I51" s="257"/>
      <c r="J51" s="208" t="str">
        <f t="shared" si="8"/>
        <v/>
      </c>
      <c r="K51" s="277"/>
      <c r="L51" s="233">
        <f t="shared" si="9"/>
        <v>0</v>
      </c>
      <c r="M51" s="259"/>
      <c r="N51" s="192">
        <f t="shared" si="6"/>
        <v>0</v>
      </c>
      <c r="O51" s="193">
        <f t="shared" si="7"/>
        <v>0</v>
      </c>
    </row>
    <row r="52" spans="1:15" x14ac:dyDescent="0.2">
      <c r="A52" s="74">
        <f>A51+1</f>
        <v>43</v>
      </c>
      <c r="B52" s="276"/>
      <c r="C52" s="271"/>
      <c r="D52" s="274"/>
      <c r="E52" s="272"/>
      <c r="F52" s="190">
        <f t="shared" si="3"/>
        <v>0</v>
      </c>
      <c r="G52" s="264">
        <f t="shared" si="4"/>
        <v>0</v>
      </c>
      <c r="H52" s="258">
        <f t="shared" si="5"/>
        <v>0</v>
      </c>
      <c r="I52" s="257"/>
      <c r="J52" s="208" t="str">
        <f t="shared" si="8"/>
        <v/>
      </c>
      <c r="K52" s="277"/>
      <c r="L52" s="233">
        <f t="shared" si="9"/>
        <v>0</v>
      </c>
      <c r="M52" s="259"/>
      <c r="N52" s="192">
        <f t="shared" si="6"/>
        <v>0</v>
      </c>
      <c r="O52" s="193">
        <f t="shared" si="7"/>
        <v>0</v>
      </c>
    </row>
    <row r="53" spans="1:15" x14ac:dyDescent="0.2">
      <c r="A53" s="74">
        <f>A52+1</f>
        <v>44</v>
      </c>
      <c r="B53" s="276"/>
      <c r="C53" s="271"/>
      <c r="D53" s="274"/>
      <c r="E53" s="272"/>
      <c r="F53" s="190">
        <f t="shared" si="3"/>
        <v>0</v>
      </c>
      <c r="G53" s="264">
        <f t="shared" si="4"/>
        <v>0</v>
      </c>
      <c r="H53" s="258">
        <f t="shared" si="5"/>
        <v>0</v>
      </c>
      <c r="I53" s="257"/>
      <c r="J53" s="208" t="str">
        <f t="shared" si="8"/>
        <v/>
      </c>
      <c r="K53" s="277"/>
      <c r="L53" s="233">
        <f t="shared" si="9"/>
        <v>0</v>
      </c>
      <c r="M53" s="259"/>
      <c r="N53" s="192">
        <f t="shared" si="6"/>
        <v>0</v>
      </c>
      <c r="O53" s="193">
        <f t="shared" si="7"/>
        <v>0</v>
      </c>
    </row>
    <row r="54" spans="1:15" x14ac:dyDescent="0.2">
      <c r="A54" s="74">
        <f t="shared" ref="A54:A89" si="10">A53+1</f>
        <v>45</v>
      </c>
      <c r="B54" s="276"/>
      <c r="C54" s="271"/>
      <c r="D54" s="274"/>
      <c r="E54" s="272"/>
      <c r="F54" s="190">
        <f t="shared" si="3"/>
        <v>0</v>
      </c>
      <c r="G54" s="264">
        <f t="shared" si="4"/>
        <v>0</v>
      </c>
      <c r="H54" s="258">
        <f t="shared" si="5"/>
        <v>0</v>
      </c>
      <c r="I54" s="257"/>
      <c r="J54" s="208" t="str">
        <f t="shared" si="8"/>
        <v/>
      </c>
      <c r="K54" s="277"/>
      <c r="L54" s="233">
        <f t="shared" si="9"/>
        <v>0</v>
      </c>
      <c r="M54" s="259"/>
      <c r="N54" s="192">
        <f t="shared" si="6"/>
        <v>0</v>
      </c>
      <c r="O54" s="193">
        <f t="shared" si="7"/>
        <v>0</v>
      </c>
    </row>
    <row r="55" spans="1:15" x14ac:dyDescent="0.2">
      <c r="A55" s="74">
        <f t="shared" si="10"/>
        <v>46</v>
      </c>
      <c r="B55" s="276"/>
      <c r="C55" s="271"/>
      <c r="D55" s="274"/>
      <c r="E55" s="272"/>
      <c r="F55" s="190">
        <f t="shared" si="3"/>
        <v>0</v>
      </c>
      <c r="G55" s="264">
        <f t="shared" si="4"/>
        <v>0</v>
      </c>
      <c r="H55" s="258">
        <f t="shared" si="5"/>
        <v>0</v>
      </c>
      <c r="I55" s="257"/>
      <c r="J55" s="208" t="str">
        <f t="shared" si="8"/>
        <v/>
      </c>
      <c r="K55" s="277"/>
      <c r="L55" s="233">
        <f t="shared" si="9"/>
        <v>0</v>
      </c>
      <c r="M55" s="259"/>
      <c r="N55" s="192">
        <f t="shared" si="6"/>
        <v>0</v>
      </c>
      <c r="O55" s="193">
        <f t="shared" si="7"/>
        <v>0</v>
      </c>
    </row>
    <row r="56" spans="1:15" x14ac:dyDescent="0.2">
      <c r="A56" s="74">
        <f t="shared" si="10"/>
        <v>47</v>
      </c>
      <c r="B56" s="276"/>
      <c r="C56" s="271"/>
      <c r="D56" s="274"/>
      <c r="E56" s="272"/>
      <c r="F56" s="190">
        <f t="shared" si="3"/>
        <v>0</v>
      </c>
      <c r="G56" s="264">
        <f t="shared" si="4"/>
        <v>0</v>
      </c>
      <c r="H56" s="258">
        <f t="shared" si="5"/>
        <v>0</v>
      </c>
      <c r="I56" s="257"/>
      <c r="J56" s="208" t="str">
        <f t="shared" si="8"/>
        <v/>
      </c>
      <c r="K56" s="277"/>
      <c r="L56" s="233">
        <f t="shared" si="9"/>
        <v>0</v>
      </c>
      <c r="M56" s="259"/>
      <c r="N56" s="192">
        <f t="shared" si="6"/>
        <v>0</v>
      </c>
      <c r="O56" s="193">
        <f t="shared" si="7"/>
        <v>0</v>
      </c>
    </row>
    <row r="57" spans="1:15" x14ac:dyDescent="0.2">
      <c r="A57" s="74">
        <f t="shared" si="10"/>
        <v>48</v>
      </c>
      <c r="B57" s="276"/>
      <c r="C57" s="271"/>
      <c r="D57" s="274"/>
      <c r="E57" s="272"/>
      <c r="F57" s="190">
        <f t="shared" si="3"/>
        <v>0</v>
      </c>
      <c r="G57" s="264">
        <f t="shared" si="4"/>
        <v>0</v>
      </c>
      <c r="H57" s="258">
        <f t="shared" si="5"/>
        <v>0</v>
      </c>
      <c r="I57" s="257"/>
      <c r="J57" s="208" t="str">
        <f t="shared" si="8"/>
        <v/>
      </c>
      <c r="K57" s="277"/>
      <c r="L57" s="233">
        <f t="shared" si="9"/>
        <v>0</v>
      </c>
      <c r="M57" s="259"/>
      <c r="N57" s="192">
        <f t="shared" si="6"/>
        <v>0</v>
      </c>
      <c r="O57" s="193">
        <f t="shared" si="7"/>
        <v>0</v>
      </c>
    </row>
    <row r="58" spans="1:15" x14ac:dyDescent="0.2">
      <c r="A58" s="74">
        <f t="shared" si="10"/>
        <v>49</v>
      </c>
      <c r="B58" s="276"/>
      <c r="C58" s="271"/>
      <c r="D58" s="274"/>
      <c r="E58" s="272"/>
      <c r="F58" s="190">
        <f t="shared" si="3"/>
        <v>0</v>
      </c>
      <c r="G58" s="264">
        <f t="shared" si="4"/>
        <v>0</v>
      </c>
      <c r="H58" s="258">
        <f t="shared" si="5"/>
        <v>0</v>
      </c>
      <c r="I58" s="257"/>
      <c r="J58" s="208" t="str">
        <f t="shared" si="8"/>
        <v/>
      </c>
      <c r="K58" s="277"/>
      <c r="L58" s="233">
        <f t="shared" si="9"/>
        <v>0</v>
      </c>
      <c r="M58" s="259"/>
      <c r="N58" s="192">
        <f t="shared" si="6"/>
        <v>0</v>
      </c>
      <c r="O58" s="193">
        <f t="shared" si="7"/>
        <v>0</v>
      </c>
    </row>
    <row r="59" spans="1:15" ht="15.75" thickBot="1" x14ac:dyDescent="0.25">
      <c r="A59" s="74">
        <f t="shared" si="10"/>
        <v>50</v>
      </c>
      <c r="B59" s="276"/>
      <c r="C59" s="271"/>
      <c r="D59" s="273"/>
      <c r="E59" s="272"/>
      <c r="F59" s="190">
        <f t="shared" si="3"/>
        <v>0</v>
      </c>
      <c r="G59" s="264">
        <f t="shared" si="4"/>
        <v>0</v>
      </c>
      <c r="H59" s="258">
        <f t="shared" si="5"/>
        <v>0</v>
      </c>
      <c r="I59" s="257"/>
      <c r="J59" s="208" t="str">
        <f t="shared" si="8"/>
        <v/>
      </c>
      <c r="K59" s="277"/>
      <c r="L59" s="233">
        <f t="shared" si="9"/>
        <v>0</v>
      </c>
      <c r="M59" s="259"/>
      <c r="N59" s="192">
        <f t="shared" si="6"/>
        <v>0</v>
      </c>
      <c r="O59" s="193">
        <f t="shared" si="7"/>
        <v>0</v>
      </c>
    </row>
    <row r="60" spans="1:15" hidden="1" x14ac:dyDescent="0.2">
      <c r="A60" s="74">
        <f t="shared" si="10"/>
        <v>51</v>
      </c>
      <c r="B60" s="276"/>
      <c r="C60" s="271"/>
      <c r="D60" s="274"/>
      <c r="E60" s="272"/>
      <c r="F60" s="190">
        <f t="shared" si="3"/>
        <v>0</v>
      </c>
      <c r="G60" s="264">
        <f t="shared" si="4"/>
        <v>0</v>
      </c>
      <c r="H60" s="258">
        <f t="shared" si="5"/>
        <v>0</v>
      </c>
      <c r="I60" s="257"/>
      <c r="J60" s="208" t="str">
        <f t="shared" si="8"/>
        <v/>
      </c>
      <c r="K60" s="277"/>
      <c r="L60" s="233">
        <f t="shared" si="9"/>
        <v>0</v>
      </c>
      <c r="M60" s="259"/>
      <c r="N60" s="192">
        <f t="shared" si="6"/>
        <v>0</v>
      </c>
      <c r="O60" s="193">
        <f t="shared" si="7"/>
        <v>0</v>
      </c>
    </row>
    <row r="61" spans="1:15" hidden="1" x14ac:dyDescent="0.2">
      <c r="A61" s="74">
        <f t="shared" si="10"/>
        <v>52</v>
      </c>
      <c r="B61" s="276"/>
      <c r="C61" s="271"/>
      <c r="D61" s="274"/>
      <c r="E61" s="272"/>
      <c r="F61" s="190">
        <f t="shared" si="3"/>
        <v>0</v>
      </c>
      <c r="G61" s="264">
        <f t="shared" si="4"/>
        <v>0</v>
      </c>
      <c r="H61" s="258">
        <f t="shared" si="5"/>
        <v>0</v>
      </c>
      <c r="I61" s="257"/>
      <c r="J61" s="208" t="str">
        <f t="shared" si="8"/>
        <v/>
      </c>
      <c r="K61" s="277"/>
      <c r="L61" s="233">
        <f t="shared" si="9"/>
        <v>0</v>
      </c>
      <c r="M61" s="259"/>
      <c r="N61" s="192">
        <f t="shared" si="6"/>
        <v>0</v>
      </c>
      <c r="O61" s="193">
        <f t="shared" si="7"/>
        <v>0</v>
      </c>
    </row>
    <row r="62" spans="1:15" hidden="1" x14ac:dyDescent="0.2">
      <c r="A62" s="74">
        <f t="shared" si="10"/>
        <v>53</v>
      </c>
      <c r="B62" s="276"/>
      <c r="C62" s="271"/>
      <c r="D62" s="274"/>
      <c r="E62" s="272"/>
      <c r="F62" s="190">
        <f t="shared" si="3"/>
        <v>0</v>
      </c>
      <c r="G62" s="264">
        <f t="shared" si="4"/>
        <v>0</v>
      </c>
      <c r="H62" s="258">
        <f t="shared" si="5"/>
        <v>0</v>
      </c>
      <c r="I62" s="257"/>
      <c r="J62" s="208" t="str">
        <f t="shared" si="8"/>
        <v/>
      </c>
      <c r="K62" s="277"/>
      <c r="L62" s="233">
        <f t="shared" si="9"/>
        <v>0</v>
      </c>
      <c r="M62" s="259"/>
      <c r="N62" s="192">
        <f t="shared" si="6"/>
        <v>0</v>
      </c>
      <c r="O62" s="193">
        <f t="shared" si="7"/>
        <v>0</v>
      </c>
    </row>
    <row r="63" spans="1:15" hidden="1" x14ac:dyDescent="0.2">
      <c r="A63" s="74">
        <f t="shared" si="10"/>
        <v>54</v>
      </c>
      <c r="B63" s="276"/>
      <c r="C63" s="271"/>
      <c r="D63" s="274"/>
      <c r="E63" s="272"/>
      <c r="F63" s="190">
        <f t="shared" si="3"/>
        <v>0</v>
      </c>
      <c r="G63" s="264">
        <f t="shared" si="4"/>
        <v>0</v>
      </c>
      <c r="H63" s="258">
        <f t="shared" si="5"/>
        <v>0</v>
      </c>
      <c r="I63" s="257"/>
      <c r="J63" s="208" t="str">
        <f t="shared" si="8"/>
        <v/>
      </c>
      <c r="K63" s="277"/>
      <c r="L63" s="233">
        <f t="shared" si="9"/>
        <v>0</v>
      </c>
      <c r="M63" s="259"/>
      <c r="N63" s="192">
        <f t="shared" si="6"/>
        <v>0</v>
      </c>
      <c r="O63" s="193">
        <f t="shared" si="7"/>
        <v>0</v>
      </c>
    </row>
    <row r="64" spans="1:15" hidden="1" x14ac:dyDescent="0.2">
      <c r="A64" s="74">
        <f t="shared" si="10"/>
        <v>55</v>
      </c>
      <c r="B64" s="276"/>
      <c r="C64" s="271"/>
      <c r="D64" s="274"/>
      <c r="E64" s="272"/>
      <c r="F64" s="190">
        <f t="shared" si="3"/>
        <v>0</v>
      </c>
      <c r="G64" s="264">
        <f t="shared" si="4"/>
        <v>0</v>
      </c>
      <c r="H64" s="258">
        <f t="shared" si="5"/>
        <v>0</v>
      </c>
      <c r="I64" s="257"/>
      <c r="J64" s="208" t="str">
        <f t="shared" si="8"/>
        <v/>
      </c>
      <c r="K64" s="277"/>
      <c r="L64" s="233">
        <f t="shared" si="9"/>
        <v>0</v>
      </c>
      <c r="M64" s="259"/>
      <c r="N64" s="192">
        <f t="shared" si="6"/>
        <v>0</v>
      </c>
      <c r="O64" s="193">
        <f t="shared" si="7"/>
        <v>0</v>
      </c>
    </row>
    <row r="65" spans="1:15" hidden="1" x14ac:dyDescent="0.2">
      <c r="A65" s="74">
        <f t="shared" si="10"/>
        <v>56</v>
      </c>
      <c r="B65" s="276"/>
      <c r="C65" s="271"/>
      <c r="D65" s="274"/>
      <c r="E65" s="272"/>
      <c r="F65" s="190">
        <f t="shared" si="3"/>
        <v>0</v>
      </c>
      <c r="G65" s="264">
        <f t="shared" si="4"/>
        <v>0</v>
      </c>
      <c r="H65" s="258">
        <f t="shared" si="5"/>
        <v>0</v>
      </c>
      <c r="I65" s="257"/>
      <c r="J65" s="208" t="str">
        <f t="shared" si="8"/>
        <v/>
      </c>
      <c r="K65" s="277"/>
      <c r="L65" s="233">
        <f t="shared" si="9"/>
        <v>0</v>
      </c>
      <c r="M65" s="259"/>
      <c r="N65" s="192">
        <f t="shared" si="6"/>
        <v>0</v>
      </c>
      <c r="O65" s="193">
        <f t="shared" si="7"/>
        <v>0</v>
      </c>
    </row>
    <row r="66" spans="1:15" hidden="1" x14ac:dyDescent="0.2">
      <c r="A66" s="74">
        <f t="shared" si="10"/>
        <v>57</v>
      </c>
      <c r="B66" s="276"/>
      <c r="C66" s="271"/>
      <c r="D66" s="274"/>
      <c r="E66" s="272"/>
      <c r="F66" s="190">
        <f t="shared" si="3"/>
        <v>0</v>
      </c>
      <c r="G66" s="264">
        <f t="shared" si="4"/>
        <v>0</v>
      </c>
      <c r="H66" s="258">
        <f t="shared" si="5"/>
        <v>0</v>
      </c>
      <c r="I66" s="257"/>
      <c r="J66" s="208" t="str">
        <f t="shared" si="8"/>
        <v/>
      </c>
      <c r="K66" s="277"/>
      <c r="L66" s="233">
        <f t="shared" si="9"/>
        <v>0</v>
      </c>
      <c r="M66" s="259"/>
      <c r="N66" s="192">
        <f t="shared" si="6"/>
        <v>0</v>
      </c>
      <c r="O66" s="193">
        <f t="shared" si="7"/>
        <v>0</v>
      </c>
    </row>
    <row r="67" spans="1:15" hidden="1" x14ac:dyDescent="0.2">
      <c r="A67" s="74">
        <f t="shared" si="10"/>
        <v>58</v>
      </c>
      <c r="B67" s="276"/>
      <c r="C67" s="271"/>
      <c r="D67" s="274"/>
      <c r="E67" s="272"/>
      <c r="F67" s="190">
        <f t="shared" si="3"/>
        <v>0</v>
      </c>
      <c r="G67" s="264">
        <f t="shared" si="4"/>
        <v>0</v>
      </c>
      <c r="H67" s="258">
        <f t="shared" si="5"/>
        <v>0</v>
      </c>
      <c r="I67" s="257"/>
      <c r="J67" s="208" t="str">
        <f t="shared" si="8"/>
        <v/>
      </c>
      <c r="K67" s="277"/>
      <c r="L67" s="233">
        <f t="shared" si="9"/>
        <v>0</v>
      </c>
      <c r="M67" s="259"/>
      <c r="N67" s="192">
        <f t="shared" si="6"/>
        <v>0</v>
      </c>
      <c r="O67" s="193">
        <f t="shared" si="7"/>
        <v>0</v>
      </c>
    </row>
    <row r="68" spans="1:15" hidden="1" x14ac:dyDescent="0.2">
      <c r="A68" s="74">
        <f t="shared" si="10"/>
        <v>59</v>
      </c>
      <c r="B68" s="276"/>
      <c r="C68" s="271"/>
      <c r="D68" s="274"/>
      <c r="E68" s="272"/>
      <c r="F68" s="190">
        <f t="shared" si="3"/>
        <v>0</v>
      </c>
      <c r="G68" s="264">
        <f t="shared" si="4"/>
        <v>0</v>
      </c>
      <c r="H68" s="258">
        <f t="shared" si="5"/>
        <v>0</v>
      </c>
      <c r="I68" s="257"/>
      <c r="J68" s="208" t="str">
        <f t="shared" si="8"/>
        <v/>
      </c>
      <c r="K68" s="277"/>
      <c r="L68" s="233">
        <f t="shared" si="9"/>
        <v>0</v>
      </c>
      <c r="M68" s="259"/>
      <c r="N68" s="192">
        <f t="shared" si="6"/>
        <v>0</v>
      </c>
      <c r="O68" s="193">
        <f t="shared" si="7"/>
        <v>0</v>
      </c>
    </row>
    <row r="69" spans="1:15" hidden="1" x14ac:dyDescent="0.2">
      <c r="A69" s="74">
        <f t="shared" si="10"/>
        <v>60</v>
      </c>
      <c r="B69" s="276"/>
      <c r="C69" s="271"/>
      <c r="D69" s="274"/>
      <c r="E69" s="272"/>
      <c r="F69" s="190">
        <f t="shared" si="3"/>
        <v>0</v>
      </c>
      <c r="G69" s="264">
        <f t="shared" si="4"/>
        <v>0</v>
      </c>
      <c r="H69" s="258">
        <f t="shared" si="5"/>
        <v>0</v>
      </c>
      <c r="I69" s="257"/>
      <c r="J69" s="208" t="str">
        <f t="shared" si="8"/>
        <v/>
      </c>
      <c r="K69" s="277"/>
      <c r="L69" s="233">
        <f t="shared" si="9"/>
        <v>0</v>
      </c>
      <c r="M69" s="259"/>
      <c r="N69" s="192">
        <f t="shared" si="6"/>
        <v>0</v>
      </c>
      <c r="O69" s="193">
        <f t="shared" si="7"/>
        <v>0</v>
      </c>
    </row>
    <row r="70" spans="1:15" hidden="1" x14ac:dyDescent="0.2">
      <c r="A70" s="74">
        <f t="shared" si="10"/>
        <v>61</v>
      </c>
      <c r="B70" s="276"/>
      <c r="C70" s="271"/>
      <c r="D70" s="274"/>
      <c r="E70" s="272"/>
      <c r="F70" s="190">
        <f t="shared" si="3"/>
        <v>0</v>
      </c>
      <c r="G70" s="264">
        <f t="shared" si="4"/>
        <v>0</v>
      </c>
      <c r="H70" s="258">
        <f t="shared" si="5"/>
        <v>0</v>
      </c>
      <c r="I70" s="257"/>
      <c r="J70" s="208" t="str">
        <f t="shared" si="8"/>
        <v/>
      </c>
      <c r="K70" s="277"/>
      <c r="L70" s="233">
        <f t="shared" si="9"/>
        <v>0</v>
      </c>
      <c r="M70" s="191"/>
      <c r="N70" s="192">
        <f t="shared" si="6"/>
        <v>0</v>
      </c>
      <c r="O70" s="193">
        <f t="shared" si="7"/>
        <v>0</v>
      </c>
    </row>
    <row r="71" spans="1:15" hidden="1" x14ac:dyDescent="0.2">
      <c r="A71" s="74">
        <f t="shared" si="10"/>
        <v>62</v>
      </c>
      <c r="B71" s="276"/>
      <c r="C71" s="271"/>
      <c r="D71" s="274"/>
      <c r="E71" s="272"/>
      <c r="F71" s="190">
        <f t="shared" si="3"/>
        <v>0</v>
      </c>
      <c r="G71" s="264">
        <f t="shared" si="4"/>
        <v>0</v>
      </c>
      <c r="H71" s="258">
        <f t="shared" si="5"/>
        <v>0</v>
      </c>
      <c r="I71" s="257"/>
      <c r="J71" s="208" t="str">
        <f t="shared" si="8"/>
        <v/>
      </c>
      <c r="K71" s="277"/>
      <c r="L71" s="233">
        <f t="shared" si="9"/>
        <v>0</v>
      </c>
      <c r="M71" s="191"/>
      <c r="N71" s="192">
        <f t="shared" si="6"/>
        <v>0</v>
      </c>
      <c r="O71" s="193">
        <f t="shared" si="7"/>
        <v>0</v>
      </c>
    </row>
    <row r="72" spans="1:15" hidden="1" x14ac:dyDescent="0.2">
      <c r="A72" s="74">
        <f t="shared" si="10"/>
        <v>63</v>
      </c>
      <c r="B72" s="276"/>
      <c r="C72" s="271"/>
      <c r="D72" s="274"/>
      <c r="E72" s="272"/>
      <c r="F72" s="190">
        <f t="shared" si="3"/>
        <v>0</v>
      </c>
      <c r="G72" s="264">
        <f t="shared" si="4"/>
        <v>0</v>
      </c>
      <c r="H72" s="258">
        <f t="shared" si="5"/>
        <v>0</v>
      </c>
      <c r="I72" s="257"/>
      <c r="J72" s="208" t="str">
        <f t="shared" si="8"/>
        <v/>
      </c>
      <c r="K72" s="277"/>
      <c r="L72" s="233">
        <f t="shared" si="9"/>
        <v>0</v>
      </c>
      <c r="M72" s="191"/>
      <c r="N72" s="192">
        <f t="shared" si="6"/>
        <v>0</v>
      </c>
      <c r="O72" s="193">
        <f t="shared" si="7"/>
        <v>0</v>
      </c>
    </row>
    <row r="73" spans="1:15" hidden="1" x14ac:dyDescent="0.2">
      <c r="A73" s="74">
        <f t="shared" si="10"/>
        <v>64</v>
      </c>
      <c r="B73" s="276"/>
      <c r="C73" s="271"/>
      <c r="D73" s="274"/>
      <c r="E73" s="272"/>
      <c r="F73" s="190">
        <f t="shared" si="3"/>
        <v>0</v>
      </c>
      <c r="G73" s="264">
        <f t="shared" si="4"/>
        <v>0</v>
      </c>
      <c r="H73" s="258">
        <f t="shared" si="5"/>
        <v>0</v>
      </c>
      <c r="I73" s="257"/>
      <c r="J73" s="208" t="str">
        <f t="shared" si="8"/>
        <v/>
      </c>
      <c r="K73" s="277"/>
      <c r="L73" s="233">
        <f t="shared" si="9"/>
        <v>0</v>
      </c>
      <c r="M73" s="191"/>
      <c r="N73" s="192">
        <f t="shared" si="6"/>
        <v>0</v>
      </c>
      <c r="O73" s="193">
        <f t="shared" si="7"/>
        <v>0</v>
      </c>
    </row>
    <row r="74" spans="1:15" hidden="1" x14ac:dyDescent="0.2">
      <c r="A74" s="74">
        <f t="shared" si="10"/>
        <v>65</v>
      </c>
      <c r="B74" s="276"/>
      <c r="C74" s="271"/>
      <c r="D74" s="274"/>
      <c r="E74" s="272"/>
      <c r="F74" s="190">
        <f t="shared" si="3"/>
        <v>0</v>
      </c>
      <c r="G74" s="264">
        <f t="shared" si="4"/>
        <v>0</v>
      </c>
      <c r="H74" s="258">
        <f t="shared" si="5"/>
        <v>0</v>
      </c>
      <c r="I74" s="257"/>
      <c r="J74" s="208" t="str">
        <f t="shared" ref="J74:J105" si="11">IFERROR(G74/C74,"")</f>
        <v/>
      </c>
      <c r="K74" s="277"/>
      <c r="L74" s="233">
        <f t="shared" ref="L74:L105" si="12">K74*E74</f>
        <v>0</v>
      </c>
      <c r="M74" s="191"/>
      <c r="N74" s="192">
        <f t="shared" si="6"/>
        <v>0</v>
      </c>
      <c r="O74" s="193">
        <f t="shared" si="7"/>
        <v>0</v>
      </c>
    </row>
    <row r="75" spans="1:15" hidden="1" x14ac:dyDescent="0.2">
      <c r="A75" s="74">
        <f t="shared" si="10"/>
        <v>66</v>
      </c>
      <c r="B75" s="276"/>
      <c r="C75" s="271"/>
      <c r="D75" s="274"/>
      <c r="E75" s="272"/>
      <c r="F75" s="190">
        <f t="shared" ref="F75:F138" si="13">C75*E75</f>
        <v>0</v>
      </c>
      <c r="G75" s="264">
        <f t="shared" ref="G75:G138" si="14">K75+M75</f>
        <v>0</v>
      </c>
      <c r="H75" s="258">
        <f t="shared" ref="H75:H138" si="15">E75*G75</f>
        <v>0</v>
      </c>
      <c r="I75" s="257"/>
      <c r="J75" s="208" t="str">
        <f t="shared" si="11"/>
        <v/>
      </c>
      <c r="K75" s="277"/>
      <c r="L75" s="233">
        <f t="shared" si="12"/>
        <v>0</v>
      </c>
      <c r="M75" s="191"/>
      <c r="N75" s="192">
        <f t="shared" ref="N75:N138" si="16">(M75*E75)+I75</f>
        <v>0</v>
      </c>
      <c r="O75" s="193">
        <f t="shared" ref="O75:O138" si="17">F75-(I75+((K75+M75)*E75))</f>
        <v>0</v>
      </c>
    </row>
    <row r="76" spans="1:15" hidden="1" x14ac:dyDescent="0.2">
      <c r="A76" s="74">
        <f t="shared" si="10"/>
        <v>67</v>
      </c>
      <c r="B76" s="276"/>
      <c r="C76" s="271"/>
      <c r="D76" s="274"/>
      <c r="E76" s="272"/>
      <c r="F76" s="190">
        <f t="shared" si="13"/>
        <v>0</v>
      </c>
      <c r="G76" s="264">
        <f t="shared" si="14"/>
        <v>0</v>
      </c>
      <c r="H76" s="258">
        <f t="shared" si="15"/>
        <v>0</v>
      </c>
      <c r="I76" s="257"/>
      <c r="J76" s="208" t="str">
        <f t="shared" si="11"/>
        <v/>
      </c>
      <c r="K76" s="277"/>
      <c r="L76" s="233">
        <f t="shared" si="12"/>
        <v>0</v>
      </c>
      <c r="M76" s="191"/>
      <c r="N76" s="192">
        <f t="shared" si="16"/>
        <v>0</v>
      </c>
      <c r="O76" s="193">
        <f t="shared" si="17"/>
        <v>0</v>
      </c>
    </row>
    <row r="77" spans="1:15" hidden="1" x14ac:dyDescent="0.2">
      <c r="A77" s="74">
        <f t="shared" si="10"/>
        <v>68</v>
      </c>
      <c r="B77" s="276"/>
      <c r="C77" s="271"/>
      <c r="D77" s="274"/>
      <c r="E77" s="272"/>
      <c r="F77" s="190">
        <f t="shared" si="13"/>
        <v>0</v>
      </c>
      <c r="G77" s="264">
        <f t="shared" si="14"/>
        <v>0</v>
      </c>
      <c r="H77" s="258">
        <f t="shared" si="15"/>
        <v>0</v>
      </c>
      <c r="I77" s="257"/>
      <c r="J77" s="208" t="str">
        <f t="shared" si="11"/>
        <v/>
      </c>
      <c r="K77" s="277"/>
      <c r="L77" s="233">
        <f t="shared" si="12"/>
        <v>0</v>
      </c>
      <c r="M77" s="191"/>
      <c r="N77" s="192">
        <f t="shared" si="16"/>
        <v>0</v>
      </c>
      <c r="O77" s="193">
        <f t="shared" si="17"/>
        <v>0</v>
      </c>
    </row>
    <row r="78" spans="1:15" hidden="1" x14ac:dyDescent="0.2">
      <c r="A78" s="74">
        <f t="shared" si="10"/>
        <v>69</v>
      </c>
      <c r="B78" s="276"/>
      <c r="C78" s="271"/>
      <c r="D78" s="274"/>
      <c r="E78" s="272"/>
      <c r="F78" s="190">
        <f t="shared" si="13"/>
        <v>0</v>
      </c>
      <c r="G78" s="264">
        <f t="shared" si="14"/>
        <v>0</v>
      </c>
      <c r="H78" s="258">
        <f t="shared" si="15"/>
        <v>0</v>
      </c>
      <c r="I78" s="257"/>
      <c r="J78" s="208" t="str">
        <f t="shared" si="11"/>
        <v/>
      </c>
      <c r="K78" s="277"/>
      <c r="L78" s="233">
        <f t="shared" si="12"/>
        <v>0</v>
      </c>
      <c r="M78" s="191"/>
      <c r="N78" s="192">
        <f t="shared" si="16"/>
        <v>0</v>
      </c>
      <c r="O78" s="193">
        <f t="shared" si="17"/>
        <v>0</v>
      </c>
    </row>
    <row r="79" spans="1:15" hidden="1" x14ac:dyDescent="0.2">
      <c r="A79" s="74">
        <f t="shared" si="10"/>
        <v>70</v>
      </c>
      <c r="B79" s="276"/>
      <c r="C79" s="271"/>
      <c r="D79" s="274"/>
      <c r="E79" s="272"/>
      <c r="F79" s="190">
        <f t="shared" si="13"/>
        <v>0</v>
      </c>
      <c r="G79" s="264">
        <f t="shared" si="14"/>
        <v>0</v>
      </c>
      <c r="H79" s="258">
        <f t="shared" si="15"/>
        <v>0</v>
      </c>
      <c r="I79" s="257"/>
      <c r="J79" s="208" t="str">
        <f t="shared" si="11"/>
        <v/>
      </c>
      <c r="K79" s="277"/>
      <c r="L79" s="233">
        <f t="shared" si="12"/>
        <v>0</v>
      </c>
      <c r="M79" s="191"/>
      <c r="N79" s="192">
        <f t="shared" si="16"/>
        <v>0</v>
      </c>
      <c r="O79" s="193">
        <f t="shared" si="17"/>
        <v>0</v>
      </c>
    </row>
    <row r="80" spans="1:15" hidden="1" x14ac:dyDescent="0.2">
      <c r="A80" s="74">
        <f t="shared" si="10"/>
        <v>71</v>
      </c>
      <c r="B80" s="276"/>
      <c r="C80" s="271"/>
      <c r="D80" s="274"/>
      <c r="E80" s="272"/>
      <c r="F80" s="190">
        <f t="shared" si="13"/>
        <v>0</v>
      </c>
      <c r="G80" s="264">
        <f t="shared" si="14"/>
        <v>0</v>
      </c>
      <c r="H80" s="258">
        <f t="shared" si="15"/>
        <v>0</v>
      </c>
      <c r="I80" s="257"/>
      <c r="J80" s="208" t="str">
        <f t="shared" si="11"/>
        <v/>
      </c>
      <c r="K80" s="277"/>
      <c r="L80" s="233">
        <f t="shared" si="12"/>
        <v>0</v>
      </c>
      <c r="M80" s="191"/>
      <c r="N80" s="192">
        <f t="shared" si="16"/>
        <v>0</v>
      </c>
      <c r="O80" s="193">
        <f t="shared" si="17"/>
        <v>0</v>
      </c>
    </row>
    <row r="81" spans="1:15" hidden="1" x14ac:dyDescent="0.2">
      <c r="A81" s="74">
        <f t="shared" si="10"/>
        <v>72</v>
      </c>
      <c r="B81" s="276"/>
      <c r="C81" s="271"/>
      <c r="D81" s="274"/>
      <c r="E81" s="272"/>
      <c r="F81" s="190">
        <f t="shared" si="13"/>
        <v>0</v>
      </c>
      <c r="G81" s="264">
        <f t="shared" si="14"/>
        <v>0</v>
      </c>
      <c r="H81" s="258">
        <f t="shared" si="15"/>
        <v>0</v>
      </c>
      <c r="I81" s="257"/>
      <c r="J81" s="208" t="str">
        <f t="shared" si="11"/>
        <v/>
      </c>
      <c r="K81" s="277"/>
      <c r="L81" s="233">
        <f t="shared" si="12"/>
        <v>0</v>
      </c>
      <c r="M81" s="191"/>
      <c r="N81" s="192">
        <f t="shared" si="16"/>
        <v>0</v>
      </c>
      <c r="O81" s="193">
        <f t="shared" si="17"/>
        <v>0</v>
      </c>
    </row>
    <row r="82" spans="1:15" hidden="1" x14ac:dyDescent="0.2">
      <c r="A82" s="74">
        <f t="shared" si="10"/>
        <v>73</v>
      </c>
      <c r="B82" s="276"/>
      <c r="C82" s="271"/>
      <c r="D82" s="274"/>
      <c r="E82" s="272"/>
      <c r="F82" s="190">
        <f t="shared" si="13"/>
        <v>0</v>
      </c>
      <c r="G82" s="264">
        <f t="shared" si="14"/>
        <v>0</v>
      </c>
      <c r="H82" s="258">
        <f t="shared" si="15"/>
        <v>0</v>
      </c>
      <c r="I82" s="257"/>
      <c r="J82" s="208" t="str">
        <f t="shared" si="11"/>
        <v/>
      </c>
      <c r="K82" s="277"/>
      <c r="L82" s="233">
        <f t="shared" si="12"/>
        <v>0</v>
      </c>
      <c r="M82" s="191"/>
      <c r="N82" s="192">
        <f t="shared" si="16"/>
        <v>0</v>
      </c>
      <c r="O82" s="193">
        <f t="shared" si="17"/>
        <v>0</v>
      </c>
    </row>
    <row r="83" spans="1:15" hidden="1" x14ac:dyDescent="0.2">
      <c r="A83" s="74">
        <f t="shared" si="10"/>
        <v>74</v>
      </c>
      <c r="B83" s="276"/>
      <c r="C83" s="271"/>
      <c r="D83" s="274"/>
      <c r="E83" s="272"/>
      <c r="F83" s="190">
        <f t="shared" si="13"/>
        <v>0</v>
      </c>
      <c r="G83" s="264">
        <f t="shared" si="14"/>
        <v>0</v>
      </c>
      <c r="H83" s="258">
        <f t="shared" si="15"/>
        <v>0</v>
      </c>
      <c r="I83" s="257"/>
      <c r="J83" s="208" t="str">
        <f t="shared" si="11"/>
        <v/>
      </c>
      <c r="K83" s="277"/>
      <c r="L83" s="233">
        <f t="shared" si="12"/>
        <v>0</v>
      </c>
      <c r="M83" s="191"/>
      <c r="N83" s="192">
        <f t="shared" si="16"/>
        <v>0</v>
      </c>
      <c r="O83" s="193">
        <f t="shared" si="17"/>
        <v>0</v>
      </c>
    </row>
    <row r="84" spans="1:15" hidden="1" x14ac:dyDescent="0.2">
      <c r="A84" s="74">
        <f t="shared" si="10"/>
        <v>75</v>
      </c>
      <c r="B84" s="276"/>
      <c r="C84" s="271"/>
      <c r="D84" s="274"/>
      <c r="E84" s="272"/>
      <c r="F84" s="190">
        <f t="shared" si="13"/>
        <v>0</v>
      </c>
      <c r="G84" s="264">
        <f t="shared" si="14"/>
        <v>0</v>
      </c>
      <c r="H84" s="258">
        <f t="shared" si="15"/>
        <v>0</v>
      </c>
      <c r="I84" s="257"/>
      <c r="J84" s="208" t="str">
        <f t="shared" si="11"/>
        <v/>
      </c>
      <c r="K84" s="277"/>
      <c r="L84" s="233">
        <f t="shared" si="12"/>
        <v>0</v>
      </c>
      <c r="M84" s="191"/>
      <c r="N84" s="192">
        <f t="shared" si="16"/>
        <v>0</v>
      </c>
      <c r="O84" s="193">
        <f t="shared" si="17"/>
        <v>0</v>
      </c>
    </row>
    <row r="85" spans="1:15" hidden="1" x14ac:dyDescent="0.2">
      <c r="A85" s="74">
        <f t="shared" si="10"/>
        <v>76</v>
      </c>
      <c r="B85" s="276"/>
      <c r="C85" s="271"/>
      <c r="D85" s="274"/>
      <c r="E85" s="272"/>
      <c r="F85" s="190">
        <f t="shared" si="13"/>
        <v>0</v>
      </c>
      <c r="G85" s="264">
        <f t="shared" si="14"/>
        <v>0</v>
      </c>
      <c r="H85" s="258">
        <f t="shared" si="15"/>
        <v>0</v>
      </c>
      <c r="I85" s="257"/>
      <c r="J85" s="208" t="str">
        <f t="shared" si="11"/>
        <v/>
      </c>
      <c r="K85" s="277"/>
      <c r="L85" s="233">
        <f t="shared" si="12"/>
        <v>0</v>
      </c>
      <c r="M85" s="191"/>
      <c r="N85" s="192">
        <f t="shared" si="16"/>
        <v>0</v>
      </c>
      <c r="O85" s="193">
        <f t="shared" si="17"/>
        <v>0</v>
      </c>
    </row>
    <row r="86" spans="1:15" hidden="1" x14ac:dyDescent="0.2">
      <c r="A86" s="74">
        <f t="shared" si="10"/>
        <v>77</v>
      </c>
      <c r="B86" s="276"/>
      <c r="C86" s="271"/>
      <c r="D86" s="274"/>
      <c r="E86" s="272"/>
      <c r="F86" s="190">
        <f t="shared" si="13"/>
        <v>0</v>
      </c>
      <c r="G86" s="264">
        <f t="shared" si="14"/>
        <v>0</v>
      </c>
      <c r="H86" s="258">
        <f t="shared" si="15"/>
        <v>0</v>
      </c>
      <c r="I86" s="257"/>
      <c r="J86" s="208" t="str">
        <f t="shared" si="11"/>
        <v/>
      </c>
      <c r="K86" s="277"/>
      <c r="L86" s="233">
        <f t="shared" si="12"/>
        <v>0</v>
      </c>
      <c r="M86" s="191"/>
      <c r="N86" s="192">
        <f t="shared" si="16"/>
        <v>0</v>
      </c>
      <c r="O86" s="193">
        <f t="shared" si="17"/>
        <v>0</v>
      </c>
    </row>
    <row r="87" spans="1:15" hidden="1" x14ac:dyDescent="0.2">
      <c r="A87" s="74">
        <f t="shared" si="10"/>
        <v>78</v>
      </c>
      <c r="B87" s="276"/>
      <c r="C87" s="271"/>
      <c r="D87" s="274"/>
      <c r="E87" s="272"/>
      <c r="F87" s="190">
        <f t="shared" si="13"/>
        <v>0</v>
      </c>
      <c r="G87" s="264">
        <f t="shared" si="14"/>
        <v>0</v>
      </c>
      <c r="H87" s="258">
        <f t="shared" si="15"/>
        <v>0</v>
      </c>
      <c r="I87" s="257"/>
      <c r="J87" s="208" t="str">
        <f t="shared" si="11"/>
        <v/>
      </c>
      <c r="K87" s="277"/>
      <c r="L87" s="233">
        <f t="shared" si="12"/>
        <v>0</v>
      </c>
      <c r="M87" s="191"/>
      <c r="N87" s="192">
        <f t="shared" si="16"/>
        <v>0</v>
      </c>
      <c r="O87" s="193">
        <f t="shared" si="17"/>
        <v>0</v>
      </c>
    </row>
    <row r="88" spans="1:15" hidden="1" x14ac:dyDescent="0.2">
      <c r="A88" s="74">
        <f t="shared" si="10"/>
        <v>79</v>
      </c>
      <c r="B88" s="276"/>
      <c r="C88" s="271"/>
      <c r="D88" s="274"/>
      <c r="E88" s="272"/>
      <c r="F88" s="190">
        <f t="shared" si="13"/>
        <v>0</v>
      </c>
      <c r="G88" s="264">
        <f t="shared" si="14"/>
        <v>0</v>
      </c>
      <c r="H88" s="258">
        <f t="shared" si="15"/>
        <v>0</v>
      </c>
      <c r="I88" s="257"/>
      <c r="J88" s="208" t="str">
        <f t="shared" si="11"/>
        <v/>
      </c>
      <c r="K88" s="277"/>
      <c r="L88" s="233">
        <f t="shared" si="12"/>
        <v>0</v>
      </c>
      <c r="M88" s="191"/>
      <c r="N88" s="192">
        <f t="shared" si="16"/>
        <v>0</v>
      </c>
      <c r="O88" s="193">
        <f t="shared" si="17"/>
        <v>0</v>
      </c>
    </row>
    <row r="89" spans="1:15" hidden="1" x14ac:dyDescent="0.2">
      <c r="A89" s="74">
        <f t="shared" si="10"/>
        <v>80</v>
      </c>
      <c r="B89" s="276"/>
      <c r="C89" s="271"/>
      <c r="D89" s="274"/>
      <c r="E89" s="272"/>
      <c r="F89" s="190">
        <f t="shared" si="13"/>
        <v>0</v>
      </c>
      <c r="G89" s="264">
        <f t="shared" si="14"/>
        <v>0</v>
      </c>
      <c r="H89" s="258">
        <f t="shared" si="15"/>
        <v>0</v>
      </c>
      <c r="I89" s="257"/>
      <c r="J89" s="208" t="str">
        <f t="shared" si="11"/>
        <v/>
      </c>
      <c r="K89" s="277"/>
      <c r="L89" s="233">
        <f t="shared" si="12"/>
        <v>0</v>
      </c>
      <c r="M89" s="191"/>
      <c r="N89" s="192">
        <f t="shared" si="16"/>
        <v>0</v>
      </c>
      <c r="O89" s="193">
        <f t="shared" si="17"/>
        <v>0</v>
      </c>
    </row>
    <row r="90" spans="1:15" hidden="1" x14ac:dyDescent="0.2">
      <c r="A90" s="74">
        <f t="shared" ref="A90:A153" si="18">A89+1</f>
        <v>81</v>
      </c>
      <c r="B90" s="276"/>
      <c r="C90" s="271"/>
      <c r="D90" s="274"/>
      <c r="E90" s="272"/>
      <c r="F90" s="190">
        <f t="shared" si="13"/>
        <v>0</v>
      </c>
      <c r="G90" s="264">
        <f t="shared" si="14"/>
        <v>0</v>
      </c>
      <c r="H90" s="258">
        <f t="shared" si="15"/>
        <v>0</v>
      </c>
      <c r="I90" s="257"/>
      <c r="J90" s="208" t="str">
        <f t="shared" si="11"/>
        <v/>
      </c>
      <c r="K90" s="277"/>
      <c r="L90" s="233">
        <f t="shared" si="12"/>
        <v>0</v>
      </c>
      <c r="M90" s="191"/>
      <c r="N90" s="192">
        <f t="shared" si="16"/>
        <v>0</v>
      </c>
      <c r="O90" s="193">
        <f t="shared" si="17"/>
        <v>0</v>
      </c>
    </row>
    <row r="91" spans="1:15" hidden="1" x14ac:dyDescent="0.2">
      <c r="A91" s="74">
        <f t="shared" si="18"/>
        <v>82</v>
      </c>
      <c r="B91" s="276"/>
      <c r="C91" s="271"/>
      <c r="D91" s="274"/>
      <c r="E91" s="272"/>
      <c r="F91" s="190">
        <f t="shared" si="13"/>
        <v>0</v>
      </c>
      <c r="G91" s="264">
        <f t="shared" si="14"/>
        <v>0</v>
      </c>
      <c r="H91" s="258">
        <f t="shared" si="15"/>
        <v>0</v>
      </c>
      <c r="I91" s="257"/>
      <c r="J91" s="208" t="str">
        <f t="shared" si="11"/>
        <v/>
      </c>
      <c r="K91" s="277"/>
      <c r="L91" s="233">
        <f t="shared" si="12"/>
        <v>0</v>
      </c>
      <c r="M91" s="191"/>
      <c r="N91" s="192">
        <f t="shared" si="16"/>
        <v>0</v>
      </c>
      <c r="O91" s="193">
        <f t="shared" si="17"/>
        <v>0</v>
      </c>
    </row>
    <row r="92" spans="1:15" hidden="1" x14ac:dyDescent="0.2">
      <c r="A92" s="74">
        <f t="shared" si="18"/>
        <v>83</v>
      </c>
      <c r="B92" s="276"/>
      <c r="C92" s="271"/>
      <c r="D92" s="274"/>
      <c r="E92" s="272"/>
      <c r="F92" s="190">
        <f t="shared" si="13"/>
        <v>0</v>
      </c>
      <c r="G92" s="264">
        <f t="shared" si="14"/>
        <v>0</v>
      </c>
      <c r="H92" s="258">
        <f t="shared" si="15"/>
        <v>0</v>
      </c>
      <c r="I92" s="257"/>
      <c r="J92" s="208" t="str">
        <f t="shared" si="11"/>
        <v/>
      </c>
      <c r="K92" s="277"/>
      <c r="L92" s="233">
        <f t="shared" si="12"/>
        <v>0</v>
      </c>
      <c r="M92" s="191"/>
      <c r="N92" s="192">
        <f t="shared" si="16"/>
        <v>0</v>
      </c>
      <c r="O92" s="193">
        <f t="shared" si="17"/>
        <v>0</v>
      </c>
    </row>
    <row r="93" spans="1:15" hidden="1" x14ac:dyDescent="0.2">
      <c r="A93" s="74">
        <f t="shared" si="18"/>
        <v>84</v>
      </c>
      <c r="B93" s="276"/>
      <c r="C93" s="271"/>
      <c r="D93" s="274"/>
      <c r="E93" s="272"/>
      <c r="F93" s="190">
        <f t="shared" si="13"/>
        <v>0</v>
      </c>
      <c r="G93" s="264">
        <f t="shared" si="14"/>
        <v>0</v>
      </c>
      <c r="H93" s="258">
        <f t="shared" si="15"/>
        <v>0</v>
      </c>
      <c r="I93" s="257"/>
      <c r="J93" s="208" t="str">
        <f t="shared" si="11"/>
        <v/>
      </c>
      <c r="K93" s="277"/>
      <c r="L93" s="233">
        <f t="shared" si="12"/>
        <v>0</v>
      </c>
      <c r="M93" s="191"/>
      <c r="N93" s="192">
        <f t="shared" si="16"/>
        <v>0</v>
      </c>
      <c r="O93" s="193">
        <f t="shared" si="17"/>
        <v>0</v>
      </c>
    </row>
    <row r="94" spans="1:15" hidden="1" x14ac:dyDescent="0.2">
      <c r="A94" s="74">
        <f t="shared" si="18"/>
        <v>85</v>
      </c>
      <c r="B94" s="276"/>
      <c r="C94" s="271"/>
      <c r="D94" s="274"/>
      <c r="E94" s="272"/>
      <c r="F94" s="190">
        <f t="shared" si="13"/>
        <v>0</v>
      </c>
      <c r="G94" s="264">
        <f t="shared" si="14"/>
        <v>0</v>
      </c>
      <c r="H94" s="258">
        <f t="shared" si="15"/>
        <v>0</v>
      </c>
      <c r="I94" s="257"/>
      <c r="J94" s="208" t="str">
        <f t="shared" si="11"/>
        <v/>
      </c>
      <c r="K94" s="277"/>
      <c r="L94" s="233">
        <f t="shared" si="12"/>
        <v>0</v>
      </c>
      <c r="M94" s="278"/>
      <c r="N94" s="192">
        <f t="shared" si="16"/>
        <v>0</v>
      </c>
      <c r="O94" s="193">
        <f t="shared" si="17"/>
        <v>0</v>
      </c>
    </row>
    <row r="95" spans="1:15" hidden="1" x14ac:dyDescent="0.2">
      <c r="A95" s="74">
        <f t="shared" si="18"/>
        <v>86</v>
      </c>
      <c r="B95" s="276"/>
      <c r="C95" s="271"/>
      <c r="D95" s="274"/>
      <c r="E95" s="272"/>
      <c r="F95" s="190">
        <f t="shared" si="13"/>
        <v>0</v>
      </c>
      <c r="G95" s="264">
        <f t="shared" si="14"/>
        <v>0</v>
      </c>
      <c r="H95" s="258">
        <f t="shared" si="15"/>
        <v>0</v>
      </c>
      <c r="I95" s="257"/>
      <c r="J95" s="208" t="str">
        <f t="shared" si="11"/>
        <v/>
      </c>
      <c r="K95" s="277"/>
      <c r="L95" s="233">
        <f t="shared" si="12"/>
        <v>0</v>
      </c>
      <c r="M95" s="278"/>
      <c r="N95" s="192">
        <f t="shared" si="16"/>
        <v>0</v>
      </c>
      <c r="O95" s="193">
        <f t="shared" si="17"/>
        <v>0</v>
      </c>
    </row>
    <row r="96" spans="1:15" hidden="1" x14ac:dyDescent="0.2">
      <c r="A96" s="74">
        <f t="shared" si="18"/>
        <v>87</v>
      </c>
      <c r="B96" s="276"/>
      <c r="C96" s="271"/>
      <c r="D96" s="274"/>
      <c r="E96" s="272"/>
      <c r="F96" s="190">
        <f t="shared" si="13"/>
        <v>0</v>
      </c>
      <c r="G96" s="264">
        <f t="shared" si="14"/>
        <v>0</v>
      </c>
      <c r="H96" s="258">
        <f t="shared" si="15"/>
        <v>0</v>
      </c>
      <c r="I96" s="257"/>
      <c r="J96" s="208" t="str">
        <f t="shared" si="11"/>
        <v/>
      </c>
      <c r="K96" s="277"/>
      <c r="L96" s="233">
        <f t="shared" si="12"/>
        <v>0</v>
      </c>
      <c r="M96" s="191"/>
      <c r="N96" s="192">
        <f t="shared" si="16"/>
        <v>0</v>
      </c>
      <c r="O96" s="193">
        <f t="shared" si="17"/>
        <v>0</v>
      </c>
    </row>
    <row r="97" spans="1:15" hidden="1" x14ac:dyDescent="0.2">
      <c r="A97" s="74">
        <f t="shared" si="18"/>
        <v>88</v>
      </c>
      <c r="B97" s="276"/>
      <c r="C97" s="271"/>
      <c r="D97" s="274"/>
      <c r="E97" s="272"/>
      <c r="F97" s="190">
        <f t="shared" si="13"/>
        <v>0</v>
      </c>
      <c r="G97" s="264">
        <f t="shared" si="14"/>
        <v>0</v>
      </c>
      <c r="H97" s="258">
        <f t="shared" si="15"/>
        <v>0</v>
      </c>
      <c r="I97" s="257"/>
      <c r="J97" s="208" t="str">
        <f t="shared" si="11"/>
        <v/>
      </c>
      <c r="K97" s="277"/>
      <c r="L97" s="233">
        <f t="shared" si="12"/>
        <v>0</v>
      </c>
      <c r="M97" s="191"/>
      <c r="N97" s="192">
        <f t="shared" si="16"/>
        <v>0</v>
      </c>
      <c r="O97" s="193">
        <f t="shared" si="17"/>
        <v>0</v>
      </c>
    </row>
    <row r="98" spans="1:15" hidden="1" x14ac:dyDescent="0.2">
      <c r="A98" s="74">
        <f t="shared" si="18"/>
        <v>89</v>
      </c>
      <c r="B98" s="276"/>
      <c r="C98" s="271"/>
      <c r="D98" s="274"/>
      <c r="E98" s="272"/>
      <c r="F98" s="190">
        <f t="shared" si="13"/>
        <v>0</v>
      </c>
      <c r="G98" s="264">
        <f t="shared" si="14"/>
        <v>0</v>
      </c>
      <c r="H98" s="258">
        <f t="shared" si="15"/>
        <v>0</v>
      </c>
      <c r="I98" s="257"/>
      <c r="J98" s="208" t="str">
        <f t="shared" si="11"/>
        <v/>
      </c>
      <c r="K98" s="277"/>
      <c r="L98" s="233">
        <f t="shared" si="12"/>
        <v>0</v>
      </c>
      <c r="M98" s="191"/>
      <c r="N98" s="192">
        <f t="shared" si="16"/>
        <v>0</v>
      </c>
      <c r="O98" s="193">
        <f t="shared" si="17"/>
        <v>0</v>
      </c>
    </row>
    <row r="99" spans="1:15" hidden="1" x14ac:dyDescent="0.2">
      <c r="A99" s="74">
        <f t="shared" si="18"/>
        <v>90</v>
      </c>
      <c r="B99" s="276"/>
      <c r="C99" s="271"/>
      <c r="D99" s="274"/>
      <c r="E99" s="272"/>
      <c r="F99" s="190">
        <f t="shared" si="13"/>
        <v>0</v>
      </c>
      <c r="G99" s="264">
        <f t="shared" si="14"/>
        <v>0</v>
      </c>
      <c r="H99" s="258">
        <f t="shared" si="15"/>
        <v>0</v>
      </c>
      <c r="I99" s="257"/>
      <c r="J99" s="208" t="str">
        <f t="shared" si="11"/>
        <v/>
      </c>
      <c r="K99" s="277"/>
      <c r="L99" s="233">
        <f t="shared" si="12"/>
        <v>0</v>
      </c>
      <c r="M99" s="191"/>
      <c r="N99" s="192">
        <f t="shared" si="16"/>
        <v>0</v>
      </c>
      <c r="O99" s="193">
        <f t="shared" si="17"/>
        <v>0</v>
      </c>
    </row>
    <row r="100" spans="1:15" hidden="1" x14ac:dyDescent="0.2">
      <c r="A100" s="74">
        <f t="shared" si="18"/>
        <v>91</v>
      </c>
      <c r="B100" s="276"/>
      <c r="C100" s="271"/>
      <c r="D100" s="274"/>
      <c r="E100" s="272"/>
      <c r="F100" s="190">
        <f t="shared" si="13"/>
        <v>0</v>
      </c>
      <c r="G100" s="264">
        <f t="shared" si="14"/>
        <v>0</v>
      </c>
      <c r="H100" s="258">
        <f t="shared" si="15"/>
        <v>0</v>
      </c>
      <c r="I100" s="257"/>
      <c r="J100" s="208" t="str">
        <f t="shared" si="11"/>
        <v/>
      </c>
      <c r="K100" s="277"/>
      <c r="L100" s="233">
        <f t="shared" si="12"/>
        <v>0</v>
      </c>
      <c r="M100" s="191"/>
      <c r="N100" s="192">
        <f t="shared" si="16"/>
        <v>0</v>
      </c>
      <c r="O100" s="193">
        <f t="shared" si="17"/>
        <v>0</v>
      </c>
    </row>
    <row r="101" spans="1:15" hidden="1" x14ac:dyDescent="0.2">
      <c r="A101" s="74">
        <f t="shared" si="18"/>
        <v>92</v>
      </c>
      <c r="B101" s="276"/>
      <c r="C101" s="271"/>
      <c r="D101" s="274"/>
      <c r="E101" s="272"/>
      <c r="F101" s="190">
        <f t="shared" si="13"/>
        <v>0</v>
      </c>
      <c r="G101" s="264">
        <f t="shared" si="14"/>
        <v>0</v>
      </c>
      <c r="H101" s="258">
        <f t="shared" si="15"/>
        <v>0</v>
      </c>
      <c r="I101" s="257"/>
      <c r="J101" s="208" t="str">
        <f t="shared" si="11"/>
        <v/>
      </c>
      <c r="K101" s="277"/>
      <c r="L101" s="233">
        <f t="shared" si="12"/>
        <v>0</v>
      </c>
      <c r="M101" s="191"/>
      <c r="N101" s="192">
        <f t="shared" si="16"/>
        <v>0</v>
      </c>
      <c r="O101" s="193">
        <f t="shared" si="17"/>
        <v>0</v>
      </c>
    </row>
    <row r="102" spans="1:15" hidden="1" x14ac:dyDescent="0.2">
      <c r="A102" s="74">
        <f t="shared" si="18"/>
        <v>93</v>
      </c>
      <c r="B102" s="276"/>
      <c r="C102" s="271"/>
      <c r="D102" s="274"/>
      <c r="E102" s="272"/>
      <c r="F102" s="190">
        <f t="shared" si="13"/>
        <v>0</v>
      </c>
      <c r="G102" s="264">
        <f t="shared" si="14"/>
        <v>0</v>
      </c>
      <c r="H102" s="258">
        <f t="shared" si="15"/>
        <v>0</v>
      </c>
      <c r="I102" s="257"/>
      <c r="J102" s="208" t="str">
        <f t="shared" si="11"/>
        <v/>
      </c>
      <c r="K102" s="277"/>
      <c r="L102" s="233">
        <f t="shared" si="12"/>
        <v>0</v>
      </c>
      <c r="M102" s="191"/>
      <c r="N102" s="192">
        <f t="shared" si="16"/>
        <v>0</v>
      </c>
      <c r="O102" s="193">
        <f t="shared" si="17"/>
        <v>0</v>
      </c>
    </row>
    <row r="103" spans="1:15" hidden="1" x14ac:dyDescent="0.2">
      <c r="A103" s="74">
        <f t="shared" si="18"/>
        <v>94</v>
      </c>
      <c r="B103" s="276"/>
      <c r="C103" s="271"/>
      <c r="D103" s="274"/>
      <c r="E103" s="272"/>
      <c r="F103" s="190">
        <f t="shared" si="13"/>
        <v>0</v>
      </c>
      <c r="G103" s="264">
        <f t="shared" si="14"/>
        <v>0</v>
      </c>
      <c r="H103" s="258">
        <f t="shared" si="15"/>
        <v>0</v>
      </c>
      <c r="I103" s="257"/>
      <c r="J103" s="208" t="str">
        <f t="shared" si="11"/>
        <v/>
      </c>
      <c r="K103" s="277"/>
      <c r="L103" s="233">
        <f t="shared" si="12"/>
        <v>0</v>
      </c>
      <c r="M103" s="191"/>
      <c r="N103" s="192">
        <f t="shared" si="16"/>
        <v>0</v>
      </c>
      <c r="O103" s="193">
        <f t="shared" si="17"/>
        <v>0</v>
      </c>
    </row>
    <row r="104" spans="1:15" hidden="1" x14ac:dyDescent="0.2">
      <c r="A104" s="74">
        <f t="shared" si="18"/>
        <v>95</v>
      </c>
      <c r="B104" s="276"/>
      <c r="C104" s="271"/>
      <c r="D104" s="274"/>
      <c r="E104" s="272"/>
      <c r="F104" s="190">
        <f t="shared" si="13"/>
        <v>0</v>
      </c>
      <c r="G104" s="264">
        <f t="shared" si="14"/>
        <v>0</v>
      </c>
      <c r="H104" s="258">
        <f t="shared" si="15"/>
        <v>0</v>
      </c>
      <c r="I104" s="257"/>
      <c r="J104" s="208" t="str">
        <f t="shared" si="11"/>
        <v/>
      </c>
      <c r="K104" s="277"/>
      <c r="L104" s="233">
        <f t="shared" si="12"/>
        <v>0</v>
      </c>
      <c r="M104" s="191"/>
      <c r="N104" s="192">
        <f t="shared" si="16"/>
        <v>0</v>
      </c>
      <c r="O104" s="193">
        <f t="shared" si="17"/>
        <v>0</v>
      </c>
    </row>
    <row r="105" spans="1:15" hidden="1" x14ac:dyDescent="0.2">
      <c r="A105" s="74">
        <f t="shared" si="18"/>
        <v>96</v>
      </c>
      <c r="B105" s="276"/>
      <c r="C105" s="271"/>
      <c r="D105" s="274"/>
      <c r="E105" s="272"/>
      <c r="F105" s="190">
        <f t="shared" si="13"/>
        <v>0</v>
      </c>
      <c r="G105" s="264">
        <f t="shared" si="14"/>
        <v>0</v>
      </c>
      <c r="H105" s="258">
        <f t="shared" si="15"/>
        <v>0</v>
      </c>
      <c r="I105" s="257"/>
      <c r="J105" s="208" t="str">
        <f t="shared" si="11"/>
        <v/>
      </c>
      <c r="K105" s="277"/>
      <c r="L105" s="233">
        <f t="shared" si="12"/>
        <v>0</v>
      </c>
      <c r="M105" s="191"/>
      <c r="N105" s="192">
        <f t="shared" si="16"/>
        <v>0</v>
      </c>
      <c r="O105" s="193">
        <f t="shared" si="17"/>
        <v>0</v>
      </c>
    </row>
    <row r="106" spans="1:15" hidden="1" x14ac:dyDescent="0.2">
      <c r="A106" s="74">
        <f t="shared" si="18"/>
        <v>97</v>
      </c>
      <c r="B106" s="276"/>
      <c r="C106" s="271"/>
      <c r="D106" s="274"/>
      <c r="E106" s="272"/>
      <c r="F106" s="190">
        <f t="shared" si="13"/>
        <v>0</v>
      </c>
      <c r="G106" s="264">
        <f t="shared" si="14"/>
        <v>0</v>
      </c>
      <c r="H106" s="258">
        <f t="shared" si="15"/>
        <v>0</v>
      </c>
      <c r="I106" s="257"/>
      <c r="J106" s="208" t="str">
        <f t="shared" ref="J106:J137" si="19">IFERROR(G106/C106,"")</f>
        <v/>
      </c>
      <c r="K106" s="277"/>
      <c r="L106" s="233">
        <f t="shared" ref="L106:L137" si="20">K106*E106</f>
        <v>0</v>
      </c>
      <c r="M106" s="191"/>
      <c r="N106" s="192">
        <f t="shared" si="16"/>
        <v>0</v>
      </c>
      <c r="O106" s="193">
        <f t="shared" si="17"/>
        <v>0</v>
      </c>
    </row>
    <row r="107" spans="1:15" hidden="1" x14ac:dyDescent="0.2">
      <c r="A107" s="74">
        <f t="shared" si="18"/>
        <v>98</v>
      </c>
      <c r="B107" s="276"/>
      <c r="C107" s="271"/>
      <c r="D107" s="274"/>
      <c r="E107" s="272"/>
      <c r="F107" s="190">
        <f t="shared" si="13"/>
        <v>0</v>
      </c>
      <c r="G107" s="264">
        <f t="shared" si="14"/>
        <v>0</v>
      </c>
      <c r="H107" s="258">
        <f t="shared" si="15"/>
        <v>0</v>
      </c>
      <c r="I107" s="257"/>
      <c r="J107" s="208" t="str">
        <f t="shared" si="19"/>
        <v/>
      </c>
      <c r="K107" s="277"/>
      <c r="L107" s="233">
        <f t="shared" si="20"/>
        <v>0</v>
      </c>
      <c r="M107" s="191"/>
      <c r="N107" s="192">
        <f t="shared" si="16"/>
        <v>0</v>
      </c>
      <c r="O107" s="193">
        <f t="shared" si="17"/>
        <v>0</v>
      </c>
    </row>
    <row r="108" spans="1:15" hidden="1" x14ac:dyDescent="0.2">
      <c r="A108" s="74">
        <f t="shared" si="18"/>
        <v>99</v>
      </c>
      <c r="B108" s="276"/>
      <c r="C108" s="271"/>
      <c r="D108" s="274"/>
      <c r="E108" s="272"/>
      <c r="F108" s="190">
        <f t="shared" si="13"/>
        <v>0</v>
      </c>
      <c r="G108" s="264">
        <f t="shared" si="14"/>
        <v>0</v>
      </c>
      <c r="H108" s="258">
        <f t="shared" si="15"/>
        <v>0</v>
      </c>
      <c r="I108" s="257"/>
      <c r="J108" s="208" t="str">
        <f t="shared" si="19"/>
        <v/>
      </c>
      <c r="K108" s="277"/>
      <c r="L108" s="233">
        <f t="shared" si="20"/>
        <v>0</v>
      </c>
      <c r="M108" s="191"/>
      <c r="N108" s="192">
        <f t="shared" si="16"/>
        <v>0</v>
      </c>
      <c r="O108" s="193">
        <f t="shared" si="17"/>
        <v>0</v>
      </c>
    </row>
    <row r="109" spans="1:15" hidden="1" x14ac:dyDescent="0.2">
      <c r="A109" s="74">
        <f t="shared" si="18"/>
        <v>100</v>
      </c>
      <c r="B109" s="276"/>
      <c r="C109" s="271"/>
      <c r="D109" s="274"/>
      <c r="E109" s="272"/>
      <c r="F109" s="190">
        <f t="shared" si="13"/>
        <v>0</v>
      </c>
      <c r="G109" s="264">
        <f t="shared" si="14"/>
        <v>0</v>
      </c>
      <c r="H109" s="258">
        <f t="shared" si="15"/>
        <v>0</v>
      </c>
      <c r="I109" s="257"/>
      <c r="J109" s="208" t="str">
        <f t="shared" si="19"/>
        <v/>
      </c>
      <c r="K109" s="277"/>
      <c r="L109" s="233">
        <f t="shared" si="20"/>
        <v>0</v>
      </c>
      <c r="M109" s="191"/>
      <c r="N109" s="192">
        <f t="shared" si="16"/>
        <v>0</v>
      </c>
      <c r="O109" s="193">
        <f t="shared" si="17"/>
        <v>0</v>
      </c>
    </row>
    <row r="110" spans="1:15" hidden="1" x14ac:dyDescent="0.2">
      <c r="A110" s="74">
        <f t="shared" si="18"/>
        <v>101</v>
      </c>
      <c r="B110" s="276"/>
      <c r="C110" s="271"/>
      <c r="D110" s="274"/>
      <c r="E110" s="272"/>
      <c r="F110" s="190">
        <f t="shared" si="13"/>
        <v>0</v>
      </c>
      <c r="G110" s="264">
        <f t="shared" si="14"/>
        <v>0</v>
      </c>
      <c r="H110" s="258">
        <f t="shared" si="15"/>
        <v>0</v>
      </c>
      <c r="I110" s="257"/>
      <c r="J110" s="208" t="str">
        <f t="shared" si="19"/>
        <v/>
      </c>
      <c r="K110" s="277"/>
      <c r="L110" s="233">
        <f t="shared" si="20"/>
        <v>0</v>
      </c>
      <c r="M110" s="191"/>
      <c r="N110" s="192">
        <f t="shared" si="16"/>
        <v>0</v>
      </c>
      <c r="O110" s="193">
        <f t="shared" si="17"/>
        <v>0</v>
      </c>
    </row>
    <row r="111" spans="1:15" hidden="1" x14ac:dyDescent="0.2">
      <c r="A111" s="74">
        <f t="shared" si="18"/>
        <v>102</v>
      </c>
      <c r="B111" s="276"/>
      <c r="C111" s="271"/>
      <c r="D111" s="274"/>
      <c r="E111" s="272"/>
      <c r="F111" s="190">
        <f t="shared" si="13"/>
        <v>0</v>
      </c>
      <c r="G111" s="264">
        <f t="shared" si="14"/>
        <v>0</v>
      </c>
      <c r="H111" s="258">
        <f t="shared" si="15"/>
        <v>0</v>
      </c>
      <c r="I111" s="257"/>
      <c r="J111" s="208" t="str">
        <f t="shared" si="19"/>
        <v/>
      </c>
      <c r="K111" s="277"/>
      <c r="L111" s="233">
        <f t="shared" si="20"/>
        <v>0</v>
      </c>
      <c r="M111" s="191"/>
      <c r="N111" s="192">
        <f t="shared" si="16"/>
        <v>0</v>
      </c>
      <c r="O111" s="193">
        <f t="shared" si="17"/>
        <v>0</v>
      </c>
    </row>
    <row r="112" spans="1:15" hidden="1" x14ac:dyDescent="0.2">
      <c r="A112" s="74">
        <f t="shared" si="18"/>
        <v>103</v>
      </c>
      <c r="B112" s="276"/>
      <c r="C112" s="271"/>
      <c r="D112" s="274"/>
      <c r="E112" s="272"/>
      <c r="F112" s="190">
        <f t="shared" si="13"/>
        <v>0</v>
      </c>
      <c r="G112" s="264">
        <f t="shared" si="14"/>
        <v>0</v>
      </c>
      <c r="H112" s="258">
        <f t="shared" si="15"/>
        <v>0</v>
      </c>
      <c r="I112" s="257"/>
      <c r="J112" s="208" t="str">
        <f t="shared" si="19"/>
        <v/>
      </c>
      <c r="K112" s="277"/>
      <c r="L112" s="233">
        <f t="shared" si="20"/>
        <v>0</v>
      </c>
      <c r="M112" s="191"/>
      <c r="N112" s="192">
        <f t="shared" si="16"/>
        <v>0</v>
      </c>
      <c r="O112" s="193">
        <f t="shared" si="17"/>
        <v>0</v>
      </c>
    </row>
    <row r="113" spans="1:15" hidden="1" x14ac:dyDescent="0.2">
      <c r="A113" s="74">
        <f t="shared" si="18"/>
        <v>104</v>
      </c>
      <c r="B113" s="276"/>
      <c r="C113" s="271"/>
      <c r="D113" s="274"/>
      <c r="E113" s="272"/>
      <c r="F113" s="190">
        <f t="shared" si="13"/>
        <v>0</v>
      </c>
      <c r="G113" s="264">
        <f t="shared" si="14"/>
        <v>0</v>
      </c>
      <c r="H113" s="258">
        <f t="shared" si="15"/>
        <v>0</v>
      </c>
      <c r="I113" s="257"/>
      <c r="J113" s="208" t="str">
        <f t="shared" si="19"/>
        <v/>
      </c>
      <c r="K113" s="277"/>
      <c r="L113" s="233">
        <f t="shared" si="20"/>
        <v>0</v>
      </c>
      <c r="M113" s="191"/>
      <c r="N113" s="192">
        <f t="shared" si="16"/>
        <v>0</v>
      </c>
      <c r="O113" s="193">
        <f t="shared" si="17"/>
        <v>0</v>
      </c>
    </row>
    <row r="114" spans="1:15" hidden="1" x14ac:dyDescent="0.2">
      <c r="A114" s="74">
        <f t="shared" si="18"/>
        <v>105</v>
      </c>
      <c r="B114" s="276"/>
      <c r="C114" s="271"/>
      <c r="D114" s="274"/>
      <c r="E114" s="272"/>
      <c r="F114" s="190">
        <f t="shared" si="13"/>
        <v>0</v>
      </c>
      <c r="G114" s="264">
        <f t="shared" si="14"/>
        <v>0</v>
      </c>
      <c r="H114" s="258">
        <f t="shared" si="15"/>
        <v>0</v>
      </c>
      <c r="I114" s="257"/>
      <c r="J114" s="208" t="str">
        <f t="shared" si="19"/>
        <v/>
      </c>
      <c r="K114" s="277"/>
      <c r="L114" s="233">
        <f t="shared" si="20"/>
        <v>0</v>
      </c>
      <c r="M114" s="191"/>
      <c r="N114" s="192">
        <f t="shared" si="16"/>
        <v>0</v>
      </c>
      <c r="O114" s="193">
        <f t="shared" si="17"/>
        <v>0</v>
      </c>
    </row>
    <row r="115" spans="1:15" hidden="1" x14ac:dyDescent="0.2">
      <c r="A115" s="74">
        <f t="shared" si="18"/>
        <v>106</v>
      </c>
      <c r="B115" s="276"/>
      <c r="C115" s="271"/>
      <c r="D115" s="274"/>
      <c r="E115" s="272"/>
      <c r="F115" s="190">
        <f t="shared" si="13"/>
        <v>0</v>
      </c>
      <c r="G115" s="264">
        <f t="shared" si="14"/>
        <v>0</v>
      </c>
      <c r="H115" s="258">
        <f t="shared" si="15"/>
        <v>0</v>
      </c>
      <c r="I115" s="257"/>
      <c r="J115" s="208" t="str">
        <f t="shared" si="19"/>
        <v/>
      </c>
      <c r="K115" s="277"/>
      <c r="L115" s="233">
        <f t="shared" si="20"/>
        <v>0</v>
      </c>
      <c r="M115" s="191"/>
      <c r="N115" s="192">
        <f t="shared" si="16"/>
        <v>0</v>
      </c>
      <c r="O115" s="193">
        <f t="shared" si="17"/>
        <v>0</v>
      </c>
    </row>
    <row r="116" spans="1:15" hidden="1" x14ac:dyDescent="0.2">
      <c r="A116" s="74">
        <f t="shared" si="18"/>
        <v>107</v>
      </c>
      <c r="B116" s="276"/>
      <c r="C116" s="271"/>
      <c r="D116" s="274"/>
      <c r="E116" s="272"/>
      <c r="F116" s="190">
        <f t="shared" si="13"/>
        <v>0</v>
      </c>
      <c r="G116" s="264">
        <f t="shared" si="14"/>
        <v>0</v>
      </c>
      <c r="H116" s="258">
        <f t="shared" si="15"/>
        <v>0</v>
      </c>
      <c r="I116" s="257"/>
      <c r="J116" s="208" t="str">
        <f t="shared" si="19"/>
        <v/>
      </c>
      <c r="K116" s="277"/>
      <c r="L116" s="233">
        <f t="shared" si="20"/>
        <v>0</v>
      </c>
      <c r="M116" s="191"/>
      <c r="N116" s="192">
        <f t="shared" si="16"/>
        <v>0</v>
      </c>
      <c r="O116" s="193">
        <f t="shared" si="17"/>
        <v>0</v>
      </c>
    </row>
    <row r="117" spans="1:15" hidden="1" x14ac:dyDescent="0.2">
      <c r="A117" s="74">
        <f t="shared" si="18"/>
        <v>108</v>
      </c>
      <c r="B117" s="276"/>
      <c r="C117" s="271"/>
      <c r="D117" s="274"/>
      <c r="E117" s="272"/>
      <c r="F117" s="190">
        <f t="shared" si="13"/>
        <v>0</v>
      </c>
      <c r="G117" s="264">
        <f t="shared" si="14"/>
        <v>0</v>
      </c>
      <c r="H117" s="258">
        <f t="shared" si="15"/>
        <v>0</v>
      </c>
      <c r="I117" s="257"/>
      <c r="J117" s="208" t="str">
        <f t="shared" si="19"/>
        <v/>
      </c>
      <c r="K117" s="277"/>
      <c r="L117" s="233">
        <f t="shared" si="20"/>
        <v>0</v>
      </c>
      <c r="M117" s="191"/>
      <c r="N117" s="192">
        <f t="shared" si="16"/>
        <v>0</v>
      </c>
      <c r="O117" s="193">
        <f t="shared" si="17"/>
        <v>0</v>
      </c>
    </row>
    <row r="118" spans="1:15" hidden="1" x14ac:dyDescent="0.2">
      <c r="A118" s="74">
        <f t="shared" si="18"/>
        <v>109</v>
      </c>
      <c r="B118" s="276"/>
      <c r="C118" s="271"/>
      <c r="D118" s="274"/>
      <c r="E118" s="272"/>
      <c r="F118" s="190">
        <f t="shared" si="13"/>
        <v>0</v>
      </c>
      <c r="G118" s="264">
        <f t="shared" si="14"/>
        <v>0</v>
      </c>
      <c r="H118" s="258">
        <f t="shared" si="15"/>
        <v>0</v>
      </c>
      <c r="I118" s="257"/>
      <c r="J118" s="208" t="str">
        <f t="shared" si="19"/>
        <v/>
      </c>
      <c r="K118" s="277"/>
      <c r="L118" s="233">
        <f t="shared" si="20"/>
        <v>0</v>
      </c>
      <c r="M118" s="191"/>
      <c r="N118" s="192">
        <f t="shared" si="16"/>
        <v>0</v>
      </c>
      <c r="O118" s="193">
        <f t="shared" si="17"/>
        <v>0</v>
      </c>
    </row>
    <row r="119" spans="1:15" hidden="1" x14ac:dyDescent="0.2">
      <c r="A119" s="74">
        <f t="shared" si="18"/>
        <v>110</v>
      </c>
      <c r="B119" s="276"/>
      <c r="C119" s="271"/>
      <c r="D119" s="274"/>
      <c r="E119" s="272"/>
      <c r="F119" s="190">
        <f t="shared" si="13"/>
        <v>0</v>
      </c>
      <c r="G119" s="264">
        <f t="shared" si="14"/>
        <v>0</v>
      </c>
      <c r="H119" s="258">
        <f t="shared" si="15"/>
        <v>0</v>
      </c>
      <c r="I119" s="257"/>
      <c r="J119" s="208" t="str">
        <f t="shared" si="19"/>
        <v/>
      </c>
      <c r="K119" s="277"/>
      <c r="L119" s="233">
        <f t="shared" si="20"/>
        <v>0</v>
      </c>
      <c r="M119" s="191"/>
      <c r="N119" s="192">
        <f t="shared" si="16"/>
        <v>0</v>
      </c>
      <c r="O119" s="193">
        <f t="shared" si="17"/>
        <v>0</v>
      </c>
    </row>
    <row r="120" spans="1:15" hidden="1" x14ac:dyDescent="0.2">
      <c r="A120" s="74">
        <f t="shared" si="18"/>
        <v>111</v>
      </c>
      <c r="B120" s="276"/>
      <c r="C120" s="271"/>
      <c r="D120" s="274"/>
      <c r="E120" s="272"/>
      <c r="F120" s="190">
        <f t="shared" si="13"/>
        <v>0</v>
      </c>
      <c r="G120" s="264">
        <f t="shared" si="14"/>
        <v>0</v>
      </c>
      <c r="H120" s="258">
        <f t="shared" si="15"/>
        <v>0</v>
      </c>
      <c r="I120" s="257"/>
      <c r="J120" s="208" t="str">
        <f t="shared" si="19"/>
        <v/>
      </c>
      <c r="K120" s="277"/>
      <c r="L120" s="233">
        <f t="shared" si="20"/>
        <v>0</v>
      </c>
      <c r="M120" s="191"/>
      <c r="N120" s="192">
        <f t="shared" si="16"/>
        <v>0</v>
      </c>
      <c r="O120" s="193">
        <f t="shared" si="17"/>
        <v>0</v>
      </c>
    </row>
    <row r="121" spans="1:15" hidden="1" x14ac:dyDescent="0.2">
      <c r="A121" s="74">
        <f t="shared" si="18"/>
        <v>112</v>
      </c>
      <c r="B121" s="276"/>
      <c r="C121" s="271"/>
      <c r="D121" s="274"/>
      <c r="E121" s="272"/>
      <c r="F121" s="190">
        <f t="shared" si="13"/>
        <v>0</v>
      </c>
      <c r="G121" s="264">
        <f t="shared" si="14"/>
        <v>0</v>
      </c>
      <c r="H121" s="258">
        <f t="shared" si="15"/>
        <v>0</v>
      </c>
      <c r="I121" s="257"/>
      <c r="J121" s="208" t="str">
        <f t="shared" si="19"/>
        <v/>
      </c>
      <c r="K121" s="277"/>
      <c r="L121" s="233">
        <f t="shared" si="20"/>
        <v>0</v>
      </c>
      <c r="M121" s="191"/>
      <c r="N121" s="192">
        <f t="shared" si="16"/>
        <v>0</v>
      </c>
      <c r="O121" s="193">
        <f t="shared" si="17"/>
        <v>0</v>
      </c>
    </row>
    <row r="122" spans="1:15" hidden="1" x14ac:dyDescent="0.2">
      <c r="A122" s="74">
        <f t="shared" si="18"/>
        <v>113</v>
      </c>
      <c r="B122" s="276"/>
      <c r="C122" s="271"/>
      <c r="D122" s="274"/>
      <c r="E122" s="272"/>
      <c r="F122" s="190">
        <f t="shared" si="13"/>
        <v>0</v>
      </c>
      <c r="G122" s="264">
        <f t="shared" si="14"/>
        <v>0</v>
      </c>
      <c r="H122" s="258">
        <f t="shared" si="15"/>
        <v>0</v>
      </c>
      <c r="I122" s="257"/>
      <c r="J122" s="208" t="str">
        <f t="shared" si="19"/>
        <v/>
      </c>
      <c r="K122" s="277"/>
      <c r="L122" s="233">
        <f t="shared" si="20"/>
        <v>0</v>
      </c>
      <c r="M122" s="191"/>
      <c r="N122" s="192">
        <f t="shared" si="16"/>
        <v>0</v>
      </c>
      <c r="O122" s="193">
        <f t="shared" si="17"/>
        <v>0</v>
      </c>
    </row>
    <row r="123" spans="1:15" hidden="1" x14ac:dyDescent="0.2">
      <c r="A123" s="74">
        <f t="shared" si="18"/>
        <v>114</v>
      </c>
      <c r="B123" s="276"/>
      <c r="C123" s="271"/>
      <c r="D123" s="274"/>
      <c r="E123" s="272"/>
      <c r="F123" s="190">
        <f t="shared" si="13"/>
        <v>0</v>
      </c>
      <c r="G123" s="264">
        <f t="shared" si="14"/>
        <v>0</v>
      </c>
      <c r="H123" s="258">
        <f t="shared" si="15"/>
        <v>0</v>
      </c>
      <c r="I123" s="257"/>
      <c r="J123" s="208" t="str">
        <f t="shared" si="19"/>
        <v/>
      </c>
      <c r="K123" s="277"/>
      <c r="L123" s="233">
        <f t="shared" si="20"/>
        <v>0</v>
      </c>
      <c r="M123" s="191"/>
      <c r="N123" s="192">
        <f t="shared" si="16"/>
        <v>0</v>
      </c>
      <c r="O123" s="193">
        <f t="shared" si="17"/>
        <v>0</v>
      </c>
    </row>
    <row r="124" spans="1:15" hidden="1" x14ac:dyDescent="0.2">
      <c r="A124" s="74">
        <f t="shared" si="18"/>
        <v>115</v>
      </c>
      <c r="B124" s="276"/>
      <c r="C124" s="271"/>
      <c r="D124" s="274"/>
      <c r="E124" s="272"/>
      <c r="F124" s="190">
        <f t="shared" si="13"/>
        <v>0</v>
      </c>
      <c r="G124" s="264">
        <f t="shared" si="14"/>
        <v>0</v>
      </c>
      <c r="H124" s="258">
        <f t="shared" si="15"/>
        <v>0</v>
      </c>
      <c r="I124" s="257"/>
      <c r="J124" s="208" t="str">
        <f t="shared" si="19"/>
        <v/>
      </c>
      <c r="K124" s="277"/>
      <c r="L124" s="233">
        <f t="shared" si="20"/>
        <v>0</v>
      </c>
      <c r="M124" s="191"/>
      <c r="N124" s="192">
        <f t="shared" si="16"/>
        <v>0</v>
      </c>
      <c r="O124" s="193">
        <f t="shared" si="17"/>
        <v>0</v>
      </c>
    </row>
    <row r="125" spans="1:15" hidden="1" x14ac:dyDescent="0.2">
      <c r="A125" s="74">
        <f t="shared" si="18"/>
        <v>116</v>
      </c>
      <c r="B125" s="276"/>
      <c r="C125" s="271"/>
      <c r="D125" s="274"/>
      <c r="E125" s="272"/>
      <c r="F125" s="190">
        <f t="shared" si="13"/>
        <v>0</v>
      </c>
      <c r="G125" s="264">
        <f t="shared" si="14"/>
        <v>0</v>
      </c>
      <c r="H125" s="258">
        <f t="shared" si="15"/>
        <v>0</v>
      </c>
      <c r="I125" s="257"/>
      <c r="J125" s="208" t="str">
        <f t="shared" si="19"/>
        <v/>
      </c>
      <c r="K125" s="277"/>
      <c r="L125" s="233">
        <f t="shared" si="20"/>
        <v>0</v>
      </c>
      <c r="M125" s="191"/>
      <c r="N125" s="192">
        <f t="shared" si="16"/>
        <v>0</v>
      </c>
      <c r="O125" s="193">
        <f t="shared" si="17"/>
        <v>0</v>
      </c>
    </row>
    <row r="126" spans="1:15" hidden="1" x14ac:dyDescent="0.2">
      <c r="A126" s="74">
        <f t="shared" si="18"/>
        <v>117</v>
      </c>
      <c r="B126" s="276"/>
      <c r="C126" s="271"/>
      <c r="D126" s="274"/>
      <c r="E126" s="272"/>
      <c r="F126" s="190">
        <f t="shared" si="13"/>
        <v>0</v>
      </c>
      <c r="G126" s="264">
        <f t="shared" si="14"/>
        <v>0</v>
      </c>
      <c r="H126" s="258">
        <f t="shared" si="15"/>
        <v>0</v>
      </c>
      <c r="I126" s="257"/>
      <c r="J126" s="208" t="str">
        <f t="shared" si="19"/>
        <v/>
      </c>
      <c r="K126" s="277"/>
      <c r="L126" s="233">
        <f t="shared" si="20"/>
        <v>0</v>
      </c>
      <c r="M126" s="191"/>
      <c r="N126" s="192">
        <f t="shared" si="16"/>
        <v>0</v>
      </c>
      <c r="O126" s="193">
        <f t="shared" si="17"/>
        <v>0</v>
      </c>
    </row>
    <row r="127" spans="1:15" hidden="1" x14ac:dyDescent="0.2">
      <c r="A127" s="74">
        <f t="shared" si="18"/>
        <v>118</v>
      </c>
      <c r="B127" s="276"/>
      <c r="C127" s="271"/>
      <c r="D127" s="274"/>
      <c r="E127" s="272"/>
      <c r="F127" s="190">
        <f t="shared" si="13"/>
        <v>0</v>
      </c>
      <c r="G127" s="264">
        <f t="shared" si="14"/>
        <v>0</v>
      </c>
      <c r="H127" s="258">
        <f t="shared" si="15"/>
        <v>0</v>
      </c>
      <c r="I127" s="257"/>
      <c r="J127" s="208" t="str">
        <f t="shared" si="19"/>
        <v/>
      </c>
      <c r="K127" s="277"/>
      <c r="L127" s="233">
        <f t="shared" si="20"/>
        <v>0</v>
      </c>
      <c r="M127" s="191"/>
      <c r="N127" s="192">
        <f t="shared" si="16"/>
        <v>0</v>
      </c>
      <c r="O127" s="193">
        <f t="shared" si="17"/>
        <v>0</v>
      </c>
    </row>
    <row r="128" spans="1:15" hidden="1" x14ac:dyDescent="0.2">
      <c r="A128" s="74">
        <f t="shared" si="18"/>
        <v>119</v>
      </c>
      <c r="B128" s="276"/>
      <c r="C128" s="271"/>
      <c r="D128" s="274"/>
      <c r="E128" s="272"/>
      <c r="F128" s="190">
        <f t="shared" si="13"/>
        <v>0</v>
      </c>
      <c r="G128" s="264">
        <f t="shared" si="14"/>
        <v>0</v>
      </c>
      <c r="H128" s="258">
        <f t="shared" si="15"/>
        <v>0</v>
      </c>
      <c r="I128" s="257"/>
      <c r="J128" s="208" t="str">
        <f t="shared" si="19"/>
        <v/>
      </c>
      <c r="K128" s="277"/>
      <c r="L128" s="233">
        <f t="shared" si="20"/>
        <v>0</v>
      </c>
      <c r="M128" s="191"/>
      <c r="N128" s="192">
        <f t="shared" si="16"/>
        <v>0</v>
      </c>
      <c r="O128" s="193">
        <f t="shared" si="17"/>
        <v>0</v>
      </c>
    </row>
    <row r="129" spans="1:15" hidden="1" x14ac:dyDescent="0.2">
      <c r="A129" s="74">
        <f t="shared" si="18"/>
        <v>120</v>
      </c>
      <c r="B129" s="276"/>
      <c r="C129" s="271"/>
      <c r="D129" s="274"/>
      <c r="E129" s="272"/>
      <c r="F129" s="190">
        <f t="shared" si="13"/>
        <v>0</v>
      </c>
      <c r="G129" s="264">
        <f t="shared" si="14"/>
        <v>0</v>
      </c>
      <c r="H129" s="258">
        <f t="shared" si="15"/>
        <v>0</v>
      </c>
      <c r="I129" s="257"/>
      <c r="J129" s="208" t="str">
        <f t="shared" si="19"/>
        <v/>
      </c>
      <c r="K129" s="277"/>
      <c r="L129" s="233">
        <f t="shared" si="20"/>
        <v>0</v>
      </c>
      <c r="M129" s="191"/>
      <c r="N129" s="192">
        <f t="shared" si="16"/>
        <v>0</v>
      </c>
      <c r="O129" s="193">
        <f t="shared" si="17"/>
        <v>0</v>
      </c>
    </row>
    <row r="130" spans="1:15" hidden="1" x14ac:dyDescent="0.2">
      <c r="A130" s="74">
        <f t="shared" si="18"/>
        <v>121</v>
      </c>
      <c r="B130" s="276"/>
      <c r="C130" s="271"/>
      <c r="D130" s="274"/>
      <c r="E130" s="272"/>
      <c r="F130" s="190">
        <f t="shared" si="13"/>
        <v>0</v>
      </c>
      <c r="G130" s="264">
        <f t="shared" si="14"/>
        <v>0</v>
      </c>
      <c r="H130" s="258">
        <f t="shared" si="15"/>
        <v>0</v>
      </c>
      <c r="I130" s="257"/>
      <c r="J130" s="208" t="str">
        <f t="shared" si="19"/>
        <v/>
      </c>
      <c r="K130" s="277"/>
      <c r="L130" s="233">
        <f t="shared" si="20"/>
        <v>0</v>
      </c>
      <c r="M130" s="191"/>
      <c r="N130" s="192">
        <f t="shared" si="16"/>
        <v>0</v>
      </c>
      <c r="O130" s="193">
        <f t="shared" si="17"/>
        <v>0</v>
      </c>
    </row>
    <row r="131" spans="1:15" ht="15.75" hidden="1" thickBot="1" x14ac:dyDescent="0.25">
      <c r="A131" s="74">
        <f t="shared" si="18"/>
        <v>122</v>
      </c>
      <c r="B131" s="187"/>
      <c r="C131" s="188"/>
      <c r="D131" s="243"/>
      <c r="E131" s="189"/>
      <c r="F131" s="190">
        <f t="shared" si="13"/>
        <v>0</v>
      </c>
      <c r="G131" s="264">
        <f t="shared" si="14"/>
        <v>0</v>
      </c>
      <c r="H131" s="258">
        <f t="shared" si="15"/>
        <v>0</v>
      </c>
      <c r="I131" s="257"/>
      <c r="J131" s="208" t="str">
        <f t="shared" si="19"/>
        <v/>
      </c>
      <c r="K131" s="224"/>
      <c r="L131" s="233">
        <f t="shared" si="20"/>
        <v>0</v>
      </c>
      <c r="M131" s="191"/>
      <c r="N131" s="192">
        <f t="shared" si="16"/>
        <v>0</v>
      </c>
      <c r="O131" s="193">
        <f t="shared" si="17"/>
        <v>0</v>
      </c>
    </row>
    <row r="132" spans="1:15" hidden="1" x14ac:dyDescent="0.2">
      <c r="A132" s="74">
        <f t="shared" si="18"/>
        <v>123</v>
      </c>
      <c r="B132" s="187"/>
      <c r="C132" s="188"/>
      <c r="D132" s="243"/>
      <c r="E132" s="189"/>
      <c r="F132" s="190">
        <f t="shared" si="13"/>
        <v>0</v>
      </c>
      <c r="G132" s="264">
        <f t="shared" si="14"/>
        <v>0</v>
      </c>
      <c r="H132" s="258">
        <f t="shared" si="15"/>
        <v>0</v>
      </c>
      <c r="I132" s="257"/>
      <c r="J132" s="208" t="str">
        <f t="shared" si="19"/>
        <v/>
      </c>
      <c r="K132" s="224"/>
      <c r="L132" s="233">
        <f t="shared" si="20"/>
        <v>0</v>
      </c>
      <c r="M132" s="191"/>
      <c r="N132" s="192">
        <f t="shared" si="16"/>
        <v>0</v>
      </c>
      <c r="O132" s="193">
        <f t="shared" si="17"/>
        <v>0</v>
      </c>
    </row>
    <row r="133" spans="1:15" hidden="1" x14ac:dyDescent="0.2">
      <c r="A133" s="74">
        <f t="shared" si="18"/>
        <v>124</v>
      </c>
      <c r="B133" s="187"/>
      <c r="C133" s="188"/>
      <c r="D133" s="243"/>
      <c r="E133" s="189"/>
      <c r="F133" s="190">
        <f t="shared" si="13"/>
        <v>0</v>
      </c>
      <c r="G133" s="264">
        <f t="shared" si="14"/>
        <v>0</v>
      </c>
      <c r="H133" s="258">
        <f t="shared" si="15"/>
        <v>0</v>
      </c>
      <c r="I133" s="257"/>
      <c r="J133" s="208" t="str">
        <f t="shared" si="19"/>
        <v/>
      </c>
      <c r="K133" s="224"/>
      <c r="L133" s="233">
        <f t="shared" si="20"/>
        <v>0</v>
      </c>
      <c r="M133" s="191"/>
      <c r="N133" s="192">
        <f t="shared" si="16"/>
        <v>0</v>
      </c>
      <c r="O133" s="193">
        <f t="shared" si="17"/>
        <v>0</v>
      </c>
    </row>
    <row r="134" spans="1:15" hidden="1" x14ac:dyDescent="0.2">
      <c r="A134" s="74">
        <f t="shared" si="18"/>
        <v>125</v>
      </c>
      <c r="B134" s="187"/>
      <c r="C134" s="188"/>
      <c r="D134" s="243"/>
      <c r="E134" s="189"/>
      <c r="F134" s="190">
        <f t="shared" si="13"/>
        <v>0</v>
      </c>
      <c r="G134" s="264">
        <f t="shared" si="14"/>
        <v>0</v>
      </c>
      <c r="H134" s="258">
        <f t="shared" si="15"/>
        <v>0</v>
      </c>
      <c r="I134" s="257"/>
      <c r="J134" s="208" t="str">
        <f t="shared" si="19"/>
        <v/>
      </c>
      <c r="K134" s="224"/>
      <c r="L134" s="233">
        <f t="shared" si="20"/>
        <v>0</v>
      </c>
      <c r="M134" s="191"/>
      <c r="N134" s="192">
        <f t="shared" si="16"/>
        <v>0</v>
      </c>
      <c r="O134" s="193">
        <f t="shared" si="17"/>
        <v>0</v>
      </c>
    </row>
    <row r="135" spans="1:15" hidden="1" x14ac:dyDescent="0.2">
      <c r="A135" s="74">
        <f t="shared" si="18"/>
        <v>126</v>
      </c>
      <c r="B135" s="187"/>
      <c r="C135" s="188"/>
      <c r="D135" s="243"/>
      <c r="E135" s="189"/>
      <c r="F135" s="190">
        <f t="shared" si="13"/>
        <v>0</v>
      </c>
      <c r="G135" s="264">
        <f t="shared" si="14"/>
        <v>0</v>
      </c>
      <c r="H135" s="258">
        <f t="shared" si="15"/>
        <v>0</v>
      </c>
      <c r="I135" s="257"/>
      <c r="J135" s="208" t="str">
        <f t="shared" si="19"/>
        <v/>
      </c>
      <c r="K135" s="224"/>
      <c r="L135" s="233">
        <f t="shared" si="20"/>
        <v>0</v>
      </c>
      <c r="M135" s="191"/>
      <c r="N135" s="192">
        <f t="shared" si="16"/>
        <v>0</v>
      </c>
      <c r="O135" s="193">
        <f t="shared" si="17"/>
        <v>0</v>
      </c>
    </row>
    <row r="136" spans="1:15" hidden="1" x14ac:dyDescent="0.2">
      <c r="A136" s="74">
        <f t="shared" si="18"/>
        <v>127</v>
      </c>
      <c r="B136" s="187"/>
      <c r="C136" s="188"/>
      <c r="D136" s="243"/>
      <c r="E136" s="189"/>
      <c r="F136" s="190">
        <f t="shared" si="13"/>
        <v>0</v>
      </c>
      <c r="G136" s="264">
        <f t="shared" si="14"/>
        <v>0</v>
      </c>
      <c r="H136" s="258">
        <f t="shared" si="15"/>
        <v>0</v>
      </c>
      <c r="I136" s="257"/>
      <c r="J136" s="208" t="str">
        <f t="shared" si="19"/>
        <v/>
      </c>
      <c r="K136" s="224"/>
      <c r="L136" s="233">
        <f t="shared" si="20"/>
        <v>0</v>
      </c>
      <c r="M136" s="191"/>
      <c r="N136" s="192">
        <f t="shared" si="16"/>
        <v>0</v>
      </c>
      <c r="O136" s="193">
        <f t="shared" si="17"/>
        <v>0</v>
      </c>
    </row>
    <row r="137" spans="1:15" hidden="1" x14ac:dyDescent="0.2">
      <c r="A137" s="74">
        <f t="shared" si="18"/>
        <v>128</v>
      </c>
      <c r="B137" s="187"/>
      <c r="C137" s="188"/>
      <c r="D137" s="243"/>
      <c r="E137" s="189"/>
      <c r="F137" s="190">
        <f t="shared" si="13"/>
        <v>0</v>
      </c>
      <c r="G137" s="264">
        <f t="shared" si="14"/>
        <v>0</v>
      </c>
      <c r="H137" s="258">
        <f t="shared" si="15"/>
        <v>0</v>
      </c>
      <c r="I137" s="257"/>
      <c r="J137" s="208" t="str">
        <f t="shared" si="19"/>
        <v/>
      </c>
      <c r="K137" s="224"/>
      <c r="L137" s="233">
        <f t="shared" si="20"/>
        <v>0</v>
      </c>
      <c r="M137" s="191"/>
      <c r="N137" s="192">
        <f t="shared" si="16"/>
        <v>0</v>
      </c>
      <c r="O137" s="193">
        <f t="shared" si="17"/>
        <v>0</v>
      </c>
    </row>
    <row r="138" spans="1:15" hidden="1" x14ac:dyDescent="0.2">
      <c r="A138" s="74">
        <f t="shared" si="18"/>
        <v>129</v>
      </c>
      <c r="B138" s="187"/>
      <c r="C138" s="188"/>
      <c r="D138" s="243"/>
      <c r="E138" s="189"/>
      <c r="F138" s="190">
        <f t="shared" si="13"/>
        <v>0</v>
      </c>
      <c r="G138" s="264">
        <f t="shared" si="14"/>
        <v>0</v>
      </c>
      <c r="H138" s="258">
        <f t="shared" si="15"/>
        <v>0</v>
      </c>
      <c r="I138" s="257"/>
      <c r="J138" s="208" t="str">
        <f t="shared" ref="J138:J169" si="21">IFERROR(G138/C138,"")</f>
        <v/>
      </c>
      <c r="K138" s="224"/>
      <c r="L138" s="233">
        <f t="shared" ref="L138:L169" si="22">K138*E138</f>
        <v>0</v>
      </c>
      <c r="M138" s="191"/>
      <c r="N138" s="192">
        <f t="shared" si="16"/>
        <v>0</v>
      </c>
      <c r="O138" s="193">
        <f t="shared" si="17"/>
        <v>0</v>
      </c>
    </row>
    <row r="139" spans="1:15" hidden="1" x14ac:dyDescent="0.2">
      <c r="A139" s="74">
        <f t="shared" si="18"/>
        <v>130</v>
      </c>
      <c r="B139" s="187"/>
      <c r="C139" s="188"/>
      <c r="D139" s="243"/>
      <c r="E139" s="189"/>
      <c r="F139" s="190">
        <f t="shared" ref="F139:F202" si="23">C139*E139</f>
        <v>0</v>
      </c>
      <c r="G139" s="264">
        <f t="shared" ref="G139:G202" si="24">K139+M139</f>
        <v>0</v>
      </c>
      <c r="H139" s="258">
        <f t="shared" ref="H139:H202" si="25">E139*G139</f>
        <v>0</v>
      </c>
      <c r="I139" s="257"/>
      <c r="J139" s="208" t="str">
        <f t="shared" si="21"/>
        <v/>
      </c>
      <c r="K139" s="224"/>
      <c r="L139" s="233">
        <f t="shared" si="22"/>
        <v>0</v>
      </c>
      <c r="M139" s="191"/>
      <c r="N139" s="192">
        <f t="shared" ref="N139:N202" si="26">(M139*E139)+I139</f>
        <v>0</v>
      </c>
      <c r="O139" s="193">
        <f t="shared" ref="O139:O202" si="27">F139-(I139+((K139+M139)*E139))</f>
        <v>0</v>
      </c>
    </row>
    <row r="140" spans="1:15" hidden="1" x14ac:dyDescent="0.2">
      <c r="A140" s="74">
        <f t="shared" si="18"/>
        <v>131</v>
      </c>
      <c r="B140" s="187"/>
      <c r="C140" s="188"/>
      <c r="D140" s="243"/>
      <c r="E140" s="189"/>
      <c r="F140" s="190">
        <f t="shared" si="23"/>
        <v>0</v>
      </c>
      <c r="G140" s="264">
        <f t="shared" si="24"/>
        <v>0</v>
      </c>
      <c r="H140" s="258">
        <f t="shared" si="25"/>
        <v>0</v>
      </c>
      <c r="I140" s="257"/>
      <c r="J140" s="208" t="str">
        <f t="shared" si="21"/>
        <v/>
      </c>
      <c r="K140" s="224"/>
      <c r="L140" s="233">
        <f t="shared" si="22"/>
        <v>0</v>
      </c>
      <c r="M140" s="191"/>
      <c r="N140" s="192">
        <f t="shared" si="26"/>
        <v>0</v>
      </c>
      <c r="O140" s="193">
        <f t="shared" si="27"/>
        <v>0</v>
      </c>
    </row>
    <row r="141" spans="1:15" hidden="1" x14ac:dyDescent="0.2">
      <c r="A141" s="74">
        <f t="shared" si="18"/>
        <v>132</v>
      </c>
      <c r="B141" s="187"/>
      <c r="C141" s="188"/>
      <c r="D141" s="243"/>
      <c r="E141" s="189"/>
      <c r="F141" s="190">
        <f t="shared" si="23"/>
        <v>0</v>
      </c>
      <c r="G141" s="264">
        <f t="shared" si="24"/>
        <v>0</v>
      </c>
      <c r="H141" s="258">
        <f t="shared" si="25"/>
        <v>0</v>
      </c>
      <c r="I141" s="257"/>
      <c r="J141" s="208" t="str">
        <f t="shared" si="21"/>
        <v/>
      </c>
      <c r="K141" s="224"/>
      <c r="L141" s="233">
        <f t="shared" si="22"/>
        <v>0</v>
      </c>
      <c r="M141" s="191"/>
      <c r="N141" s="192">
        <f t="shared" si="26"/>
        <v>0</v>
      </c>
      <c r="O141" s="193">
        <f t="shared" si="27"/>
        <v>0</v>
      </c>
    </row>
    <row r="142" spans="1:15" hidden="1" x14ac:dyDescent="0.2">
      <c r="A142" s="74">
        <f t="shared" si="18"/>
        <v>133</v>
      </c>
      <c r="B142" s="187"/>
      <c r="C142" s="188"/>
      <c r="D142" s="243"/>
      <c r="E142" s="189"/>
      <c r="F142" s="190">
        <f t="shared" si="23"/>
        <v>0</v>
      </c>
      <c r="G142" s="264">
        <f t="shared" si="24"/>
        <v>0</v>
      </c>
      <c r="H142" s="258">
        <f t="shared" si="25"/>
        <v>0</v>
      </c>
      <c r="I142" s="257"/>
      <c r="J142" s="208" t="str">
        <f t="shared" si="21"/>
        <v/>
      </c>
      <c r="K142" s="224"/>
      <c r="L142" s="233">
        <f t="shared" si="22"/>
        <v>0</v>
      </c>
      <c r="M142" s="191"/>
      <c r="N142" s="192">
        <f t="shared" si="26"/>
        <v>0</v>
      </c>
      <c r="O142" s="193">
        <f t="shared" si="27"/>
        <v>0</v>
      </c>
    </row>
    <row r="143" spans="1:15" hidden="1" x14ac:dyDescent="0.2">
      <c r="A143" s="74">
        <f t="shared" si="18"/>
        <v>134</v>
      </c>
      <c r="B143" s="187"/>
      <c r="C143" s="188"/>
      <c r="D143" s="243"/>
      <c r="E143" s="189"/>
      <c r="F143" s="190">
        <f t="shared" si="23"/>
        <v>0</v>
      </c>
      <c r="G143" s="264">
        <f t="shared" si="24"/>
        <v>0</v>
      </c>
      <c r="H143" s="258">
        <f t="shared" si="25"/>
        <v>0</v>
      </c>
      <c r="I143" s="257"/>
      <c r="J143" s="208" t="str">
        <f t="shared" si="21"/>
        <v/>
      </c>
      <c r="K143" s="224"/>
      <c r="L143" s="233">
        <f t="shared" si="22"/>
        <v>0</v>
      </c>
      <c r="M143" s="191"/>
      <c r="N143" s="192">
        <f t="shared" si="26"/>
        <v>0</v>
      </c>
      <c r="O143" s="193">
        <f t="shared" si="27"/>
        <v>0</v>
      </c>
    </row>
    <row r="144" spans="1:15" hidden="1" x14ac:dyDescent="0.2">
      <c r="A144" s="74">
        <f t="shared" si="18"/>
        <v>135</v>
      </c>
      <c r="B144" s="187"/>
      <c r="C144" s="188"/>
      <c r="D144" s="243"/>
      <c r="E144" s="189"/>
      <c r="F144" s="190">
        <f t="shared" si="23"/>
        <v>0</v>
      </c>
      <c r="G144" s="264">
        <f t="shared" si="24"/>
        <v>0</v>
      </c>
      <c r="H144" s="258">
        <f t="shared" si="25"/>
        <v>0</v>
      </c>
      <c r="I144" s="257"/>
      <c r="J144" s="208" t="str">
        <f t="shared" si="21"/>
        <v/>
      </c>
      <c r="K144" s="224"/>
      <c r="L144" s="233">
        <f t="shared" si="22"/>
        <v>0</v>
      </c>
      <c r="M144" s="191"/>
      <c r="N144" s="192">
        <f t="shared" si="26"/>
        <v>0</v>
      </c>
      <c r="O144" s="193">
        <f t="shared" si="27"/>
        <v>0</v>
      </c>
    </row>
    <row r="145" spans="1:15" hidden="1" x14ac:dyDescent="0.2">
      <c r="A145" s="74">
        <f t="shared" si="18"/>
        <v>136</v>
      </c>
      <c r="B145" s="187"/>
      <c r="C145" s="188"/>
      <c r="D145" s="243"/>
      <c r="E145" s="189"/>
      <c r="F145" s="190">
        <f t="shared" si="23"/>
        <v>0</v>
      </c>
      <c r="G145" s="264">
        <f t="shared" si="24"/>
        <v>0</v>
      </c>
      <c r="H145" s="258">
        <f t="shared" si="25"/>
        <v>0</v>
      </c>
      <c r="I145" s="257"/>
      <c r="J145" s="208" t="str">
        <f t="shared" si="21"/>
        <v/>
      </c>
      <c r="K145" s="224"/>
      <c r="L145" s="233">
        <f t="shared" si="22"/>
        <v>0</v>
      </c>
      <c r="M145" s="191"/>
      <c r="N145" s="192">
        <f t="shared" si="26"/>
        <v>0</v>
      </c>
      <c r="O145" s="193">
        <f t="shared" si="27"/>
        <v>0</v>
      </c>
    </row>
    <row r="146" spans="1:15" hidden="1" x14ac:dyDescent="0.2">
      <c r="A146" s="74">
        <f t="shared" si="18"/>
        <v>137</v>
      </c>
      <c r="B146" s="187"/>
      <c r="C146" s="188"/>
      <c r="D146" s="243"/>
      <c r="E146" s="189"/>
      <c r="F146" s="190">
        <f t="shared" si="23"/>
        <v>0</v>
      </c>
      <c r="G146" s="264">
        <f t="shared" si="24"/>
        <v>0</v>
      </c>
      <c r="H146" s="258">
        <f t="shared" si="25"/>
        <v>0</v>
      </c>
      <c r="I146" s="257"/>
      <c r="J146" s="208" t="str">
        <f t="shared" si="21"/>
        <v/>
      </c>
      <c r="K146" s="224"/>
      <c r="L146" s="233">
        <f t="shared" si="22"/>
        <v>0</v>
      </c>
      <c r="M146" s="191"/>
      <c r="N146" s="192">
        <f t="shared" si="26"/>
        <v>0</v>
      </c>
      <c r="O146" s="193">
        <f t="shared" si="27"/>
        <v>0</v>
      </c>
    </row>
    <row r="147" spans="1:15" hidden="1" x14ac:dyDescent="0.2">
      <c r="A147" s="74">
        <f t="shared" si="18"/>
        <v>138</v>
      </c>
      <c r="B147" s="187"/>
      <c r="C147" s="188"/>
      <c r="D147" s="243"/>
      <c r="E147" s="189"/>
      <c r="F147" s="190">
        <f t="shared" si="23"/>
        <v>0</v>
      </c>
      <c r="G147" s="264">
        <f t="shared" si="24"/>
        <v>0</v>
      </c>
      <c r="H147" s="258">
        <f t="shared" si="25"/>
        <v>0</v>
      </c>
      <c r="I147" s="257"/>
      <c r="J147" s="208" t="str">
        <f t="shared" si="21"/>
        <v/>
      </c>
      <c r="K147" s="224"/>
      <c r="L147" s="233">
        <f t="shared" si="22"/>
        <v>0</v>
      </c>
      <c r="M147" s="191"/>
      <c r="N147" s="192">
        <f t="shared" si="26"/>
        <v>0</v>
      </c>
      <c r="O147" s="193">
        <f t="shared" si="27"/>
        <v>0</v>
      </c>
    </row>
    <row r="148" spans="1:15" hidden="1" x14ac:dyDescent="0.2">
      <c r="A148" s="74">
        <f t="shared" si="18"/>
        <v>139</v>
      </c>
      <c r="B148" s="187"/>
      <c r="C148" s="188"/>
      <c r="D148" s="243"/>
      <c r="E148" s="189"/>
      <c r="F148" s="190">
        <f t="shared" si="23"/>
        <v>0</v>
      </c>
      <c r="G148" s="264">
        <f t="shared" si="24"/>
        <v>0</v>
      </c>
      <c r="H148" s="258">
        <f t="shared" si="25"/>
        <v>0</v>
      </c>
      <c r="I148" s="257"/>
      <c r="J148" s="208" t="str">
        <f t="shared" si="21"/>
        <v/>
      </c>
      <c r="K148" s="224"/>
      <c r="L148" s="233">
        <f t="shared" si="22"/>
        <v>0</v>
      </c>
      <c r="M148" s="191"/>
      <c r="N148" s="192">
        <f t="shared" si="26"/>
        <v>0</v>
      </c>
      <c r="O148" s="193">
        <f t="shared" si="27"/>
        <v>0</v>
      </c>
    </row>
    <row r="149" spans="1:15" hidden="1" x14ac:dyDescent="0.2">
      <c r="A149" s="74">
        <f t="shared" si="18"/>
        <v>140</v>
      </c>
      <c r="B149" s="187"/>
      <c r="C149" s="188"/>
      <c r="D149" s="243"/>
      <c r="E149" s="189"/>
      <c r="F149" s="190">
        <f t="shared" si="23"/>
        <v>0</v>
      </c>
      <c r="G149" s="264">
        <f t="shared" si="24"/>
        <v>0</v>
      </c>
      <c r="H149" s="258">
        <f t="shared" si="25"/>
        <v>0</v>
      </c>
      <c r="I149" s="257"/>
      <c r="J149" s="208" t="str">
        <f t="shared" si="21"/>
        <v/>
      </c>
      <c r="K149" s="224"/>
      <c r="L149" s="233">
        <f t="shared" si="22"/>
        <v>0</v>
      </c>
      <c r="M149" s="191"/>
      <c r="N149" s="192">
        <f t="shared" si="26"/>
        <v>0</v>
      </c>
      <c r="O149" s="193">
        <f t="shared" si="27"/>
        <v>0</v>
      </c>
    </row>
    <row r="150" spans="1:15" hidden="1" x14ac:dyDescent="0.2">
      <c r="A150" s="74">
        <f t="shared" si="18"/>
        <v>141</v>
      </c>
      <c r="B150" s="187"/>
      <c r="C150" s="188"/>
      <c r="D150" s="243"/>
      <c r="E150" s="189"/>
      <c r="F150" s="190">
        <f t="shared" si="23"/>
        <v>0</v>
      </c>
      <c r="G150" s="264">
        <f t="shared" si="24"/>
        <v>0</v>
      </c>
      <c r="H150" s="258">
        <f t="shared" si="25"/>
        <v>0</v>
      </c>
      <c r="I150" s="257"/>
      <c r="J150" s="208" t="str">
        <f t="shared" si="21"/>
        <v/>
      </c>
      <c r="K150" s="224"/>
      <c r="L150" s="233">
        <f t="shared" si="22"/>
        <v>0</v>
      </c>
      <c r="M150" s="191"/>
      <c r="N150" s="192">
        <f t="shared" si="26"/>
        <v>0</v>
      </c>
      <c r="O150" s="193">
        <f t="shared" si="27"/>
        <v>0</v>
      </c>
    </row>
    <row r="151" spans="1:15" hidden="1" x14ac:dyDescent="0.2">
      <c r="A151" s="74">
        <f t="shared" si="18"/>
        <v>142</v>
      </c>
      <c r="B151" s="187"/>
      <c r="C151" s="188"/>
      <c r="D151" s="243"/>
      <c r="E151" s="189"/>
      <c r="F151" s="190">
        <f t="shared" si="23"/>
        <v>0</v>
      </c>
      <c r="G151" s="264">
        <f t="shared" si="24"/>
        <v>0</v>
      </c>
      <c r="H151" s="258">
        <f t="shared" si="25"/>
        <v>0</v>
      </c>
      <c r="I151" s="257"/>
      <c r="J151" s="208" t="str">
        <f t="shared" si="21"/>
        <v/>
      </c>
      <c r="K151" s="224"/>
      <c r="L151" s="233">
        <f t="shared" si="22"/>
        <v>0</v>
      </c>
      <c r="M151" s="191"/>
      <c r="N151" s="192">
        <f t="shared" si="26"/>
        <v>0</v>
      </c>
      <c r="O151" s="193">
        <f t="shared" si="27"/>
        <v>0</v>
      </c>
    </row>
    <row r="152" spans="1:15" hidden="1" x14ac:dyDescent="0.2">
      <c r="A152" s="74">
        <f t="shared" si="18"/>
        <v>143</v>
      </c>
      <c r="B152" s="187"/>
      <c r="C152" s="188"/>
      <c r="D152" s="243"/>
      <c r="E152" s="189"/>
      <c r="F152" s="190">
        <f t="shared" si="23"/>
        <v>0</v>
      </c>
      <c r="G152" s="264">
        <f t="shared" si="24"/>
        <v>0</v>
      </c>
      <c r="H152" s="258">
        <f t="shared" si="25"/>
        <v>0</v>
      </c>
      <c r="I152" s="257"/>
      <c r="J152" s="208" t="str">
        <f t="shared" si="21"/>
        <v/>
      </c>
      <c r="K152" s="224"/>
      <c r="L152" s="233">
        <f t="shared" si="22"/>
        <v>0</v>
      </c>
      <c r="M152" s="191"/>
      <c r="N152" s="192">
        <f t="shared" si="26"/>
        <v>0</v>
      </c>
      <c r="O152" s="193">
        <f t="shared" si="27"/>
        <v>0</v>
      </c>
    </row>
    <row r="153" spans="1:15" hidden="1" x14ac:dyDescent="0.2">
      <c r="A153" s="74">
        <f t="shared" si="18"/>
        <v>144</v>
      </c>
      <c r="B153" s="187"/>
      <c r="C153" s="188"/>
      <c r="D153" s="243"/>
      <c r="E153" s="189"/>
      <c r="F153" s="190">
        <f t="shared" si="23"/>
        <v>0</v>
      </c>
      <c r="G153" s="264">
        <f t="shared" si="24"/>
        <v>0</v>
      </c>
      <c r="H153" s="258">
        <f t="shared" si="25"/>
        <v>0</v>
      </c>
      <c r="I153" s="257"/>
      <c r="J153" s="208" t="str">
        <f t="shared" si="21"/>
        <v/>
      </c>
      <c r="K153" s="224"/>
      <c r="L153" s="233">
        <f t="shared" si="22"/>
        <v>0</v>
      </c>
      <c r="M153" s="191"/>
      <c r="N153" s="192">
        <f t="shared" si="26"/>
        <v>0</v>
      </c>
      <c r="O153" s="193">
        <f t="shared" si="27"/>
        <v>0</v>
      </c>
    </row>
    <row r="154" spans="1:15" hidden="1" x14ac:dyDescent="0.2">
      <c r="A154" s="74">
        <f t="shared" ref="A154:A209" si="28">A153+1</f>
        <v>145</v>
      </c>
      <c r="B154" s="187"/>
      <c r="C154" s="188"/>
      <c r="D154" s="243"/>
      <c r="E154" s="189"/>
      <c r="F154" s="190">
        <f t="shared" si="23"/>
        <v>0</v>
      </c>
      <c r="G154" s="264">
        <f t="shared" si="24"/>
        <v>0</v>
      </c>
      <c r="H154" s="258">
        <f t="shared" si="25"/>
        <v>0</v>
      </c>
      <c r="I154" s="257"/>
      <c r="J154" s="208" t="str">
        <f t="shared" si="21"/>
        <v/>
      </c>
      <c r="K154" s="224"/>
      <c r="L154" s="233">
        <f t="shared" si="22"/>
        <v>0</v>
      </c>
      <c r="M154" s="191"/>
      <c r="N154" s="192">
        <f t="shared" si="26"/>
        <v>0</v>
      </c>
      <c r="O154" s="193">
        <f t="shared" si="27"/>
        <v>0</v>
      </c>
    </row>
    <row r="155" spans="1:15" hidden="1" x14ac:dyDescent="0.2">
      <c r="A155" s="74">
        <f t="shared" si="28"/>
        <v>146</v>
      </c>
      <c r="B155" s="187"/>
      <c r="C155" s="188"/>
      <c r="D155" s="243"/>
      <c r="E155" s="189"/>
      <c r="F155" s="190">
        <f t="shared" si="23"/>
        <v>0</v>
      </c>
      <c r="G155" s="264">
        <f t="shared" si="24"/>
        <v>0</v>
      </c>
      <c r="H155" s="258">
        <f t="shared" si="25"/>
        <v>0</v>
      </c>
      <c r="I155" s="257"/>
      <c r="J155" s="208" t="str">
        <f t="shared" si="21"/>
        <v/>
      </c>
      <c r="K155" s="224"/>
      <c r="L155" s="233">
        <f t="shared" si="22"/>
        <v>0</v>
      </c>
      <c r="M155" s="191"/>
      <c r="N155" s="192">
        <f t="shared" si="26"/>
        <v>0</v>
      </c>
      <c r="O155" s="193">
        <f t="shared" si="27"/>
        <v>0</v>
      </c>
    </row>
    <row r="156" spans="1:15" hidden="1" x14ac:dyDescent="0.2">
      <c r="A156" s="74">
        <f t="shared" si="28"/>
        <v>147</v>
      </c>
      <c r="B156" s="187"/>
      <c r="C156" s="188"/>
      <c r="D156" s="243"/>
      <c r="E156" s="189"/>
      <c r="F156" s="190">
        <f t="shared" si="23"/>
        <v>0</v>
      </c>
      <c r="G156" s="264">
        <f t="shared" si="24"/>
        <v>0</v>
      </c>
      <c r="H156" s="258">
        <f t="shared" si="25"/>
        <v>0</v>
      </c>
      <c r="I156" s="257"/>
      <c r="J156" s="208" t="str">
        <f t="shared" si="21"/>
        <v/>
      </c>
      <c r="K156" s="224"/>
      <c r="L156" s="233">
        <f t="shared" si="22"/>
        <v>0</v>
      </c>
      <c r="M156" s="191"/>
      <c r="N156" s="192">
        <f t="shared" si="26"/>
        <v>0</v>
      </c>
      <c r="O156" s="193">
        <f t="shared" si="27"/>
        <v>0</v>
      </c>
    </row>
    <row r="157" spans="1:15" hidden="1" x14ac:dyDescent="0.2">
      <c r="A157" s="74">
        <f t="shared" si="28"/>
        <v>148</v>
      </c>
      <c r="B157" s="187"/>
      <c r="C157" s="188"/>
      <c r="D157" s="243"/>
      <c r="E157" s="189"/>
      <c r="F157" s="190">
        <f t="shared" si="23"/>
        <v>0</v>
      </c>
      <c r="G157" s="264">
        <f t="shared" si="24"/>
        <v>0</v>
      </c>
      <c r="H157" s="258">
        <f t="shared" si="25"/>
        <v>0</v>
      </c>
      <c r="I157" s="257"/>
      <c r="J157" s="208" t="str">
        <f t="shared" si="21"/>
        <v/>
      </c>
      <c r="K157" s="224"/>
      <c r="L157" s="233">
        <f t="shared" si="22"/>
        <v>0</v>
      </c>
      <c r="M157" s="191"/>
      <c r="N157" s="192">
        <f t="shared" si="26"/>
        <v>0</v>
      </c>
      <c r="O157" s="193">
        <f t="shared" si="27"/>
        <v>0</v>
      </c>
    </row>
    <row r="158" spans="1:15" hidden="1" x14ac:dyDescent="0.2">
      <c r="A158" s="74">
        <f t="shared" si="28"/>
        <v>149</v>
      </c>
      <c r="B158" s="187"/>
      <c r="C158" s="188"/>
      <c r="D158" s="243"/>
      <c r="E158" s="189"/>
      <c r="F158" s="190">
        <f t="shared" si="23"/>
        <v>0</v>
      </c>
      <c r="G158" s="264">
        <f t="shared" si="24"/>
        <v>0</v>
      </c>
      <c r="H158" s="258">
        <f t="shared" si="25"/>
        <v>0</v>
      </c>
      <c r="I158" s="257"/>
      <c r="J158" s="208" t="str">
        <f t="shared" si="21"/>
        <v/>
      </c>
      <c r="K158" s="224"/>
      <c r="L158" s="233">
        <f t="shared" si="22"/>
        <v>0</v>
      </c>
      <c r="M158" s="191"/>
      <c r="N158" s="192">
        <f t="shared" si="26"/>
        <v>0</v>
      </c>
      <c r="O158" s="193">
        <f t="shared" si="27"/>
        <v>0</v>
      </c>
    </row>
    <row r="159" spans="1:15" hidden="1" x14ac:dyDescent="0.2">
      <c r="A159" s="74">
        <f t="shared" si="28"/>
        <v>150</v>
      </c>
      <c r="B159" s="187"/>
      <c r="C159" s="188"/>
      <c r="D159" s="243"/>
      <c r="E159" s="189"/>
      <c r="F159" s="190">
        <f t="shared" si="23"/>
        <v>0</v>
      </c>
      <c r="G159" s="264">
        <f t="shared" si="24"/>
        <v>0</v>
      </c>
      <c r="H159" s="258">
        <f t="shared" si="25"/>
        <v>0</v>
      </c>
      <c r="I159" s="257"/>
      <c r="J159" s="208" t="str">
        <f t="shared" si="21"/>
        <v/>
      </c>
      <c r="K159" s="224"/>
      <c r="L159" s="233">
        <f t="shared" si="22"/>
        <v>0</v>
      </c>
      <c r="M159" s="191"/>
      <c r="N159" s="192">
        <f t="shared" si="26"/>
        <v>0</v>
      </c>
      <c r="O159" s="193">
        <f t="shared" si="27"/>
        <v>0</v>
      </c>
    </row>
    <row r="160" spans="1:15" hidden="1" x14ac:dyDescent="0.2">
      <c r="A160" s="74">
        <f t="shared" si="28"/>
        <v>151</v>
      </c>
      <c r="B160" s="187"/>
      <c r="C160" s="188"/>
      <c r="D160" s="243"/>
      <c r="E160" s="189"/>
      <c r="F160" s="190">
        <f t="shared" si="23"/>
        <v>0</v>
      </c>
      <c r="G160" s="264">
        <f t="shared" si="24"/>
        <v>0</v>
      </c>
      <c r="H160" s="258">
        <f t="shared" si="25"/>
        <v>0</v>
      </c>
      <c r="I160" s="257"/>
      <c r="J160" s="208" t="str">
        <f t="shared" si="21"/>
        <v/>
      </c>
      <c r="K160" s="224"/>
      <c r="L160" s="233">
        <f t="shared" si="22"/>
        <v>0</v>
      </c>
      <c r="M160" s="191"/>
      <c r="N160" s="192">
        <f t="shared" si="26"/>
        <v>0</v>
      </c>
      <c r="O160" s="193">
        <f t="shared" si="27"/>
        <v>0</v>
      </c>
    </row>
    <row r="161" spans="1:15" hidden="1" x14ac:dyDescent="0.2">
      <c r="A161" s="74">
        <f t="shared" si="28"/>
        <v>152</v>
      </c>
      <c r="B161" s="187"/>
      <c r="C161" s="188"/>
      <c r="D161" s="243"/>
      <c r="E161" s="189"/>
      <c r="F161" s="190">
        <f t="shared" si="23"/>
        <v>0</v>
      </c>
      <c r="G161" s="264">
        <f t="shared" si="24"/>
        <v>0</v>
      </c>
      <c r="H161" s="258">
        <f t="shared" si="25"/>
        <v>0</v>
      </c>
      <c r="I161" s="257"/>
      <c r="J161" s="208" t="str">
        <f t="shared" si="21"/>
        <v/>
      </c>
      <c r="K161" s="224"/>
      <c r="L161" s="233">
        <f t="shared" si="22"/>
        <v>0</v>
      </c>
      <c r="M161" s="191"/>
      <c r="N161" s="192">
        <f t="shared" si="26"/>
        <v>0</v>
      </c>
      <c r="O161" s="193">
        <f t="shared" si="27"/>
        <v>0</v>
      </c>
    </row>
    <row r="162" spans="1:15" hidden="1" x14ac:dyDescent="0.2">
      <c r="A162" s="74">
        <f t="shared" si="28"/>
        <v>153</v>
      </c>
      <c r="B162" s="187"/>
      <c r="C162" s="188"/>
      <c r="D162" s="243"/>
      <c r="E162" s="189"/>
      <c r="F162" s="190">
        <f t="shared" si="23"/>
        <v>0</v>
      </c>
      <c r="G162" s="264">
        <f t="shared" si="24"/>
        <v>0</v>
      </c>
      <c r="H162" s="258">
        <f t="shared" si="25"/>
        <v>0</v>
      </c>
      <c r="I162" s="257"/>
      <c r="J162" s="208" t="str">
        <f t="shared" si="21"/>
        <v/>
      </c>
      <c r="K162" s="224"/>
      <c r="L162" s="233">
        <f t="shared" si="22"/>
        <v>0</v>
      </c>
      <c r="M162" s="191"/>
      <c r="N162" s="192">
        <f t="shared" si="26"/>
        <v>0</v>
      </c>
      <c r="O162" s="193">
        <f t="shared" si="27"/>
        <v>0</v>
      </c>
    </row>
    <row r="163" spans="1:15" hidden="1" x14ac:dyDescent="0.2">
      <c r="A163" s="74">
        <f t="shared" si="28"/>
        <v>154</v>
      </c>
      <c r="B163" s="187"/>
      <c r="C163" s="188"/>
      <c r="D163" s="243"/>
      <c r="E163" s="189"/>
      <c r="F163" s="190">
        <f t="shared" si="23"/>
        <v>0</v>
      </c>
      <c r="G163" s="264">
        <f t="shared" si="24"/>
        <v>0</v>
      </c>
      <c r="H163" s="258">
        <f t="shared" si="25"/>
        <v>0</v>
      </c>
      <c r="I163" s="257"/>
      <c r="J163" s="208" t="str">
        <f t="shared" si="21"/>
        <v/>
      </c>
      <c r="K163" s="224"/>
      <c r="L163" s="233">
        <f t="shared" si="22"/>
        <v>0</v>
      </c>
      <c r="M163" s="191"/>
      <c r="N163" s="192">
        <f t="shared" si="26"/>
        <v>0</v>
      </c>
      <c r="O163" s="193">
        <f t="shared" si="27"/>
        <v>0</v>
      </c>
    </row>
    <row r="164" spans="1:15" hidden="1" x14ac:dyDescent="0.2">
      <c r="A164" s="74">
        <f t="shared" si="28"/>
        <v>155</v>
      </c>
      <c r="B164" s="187"/>
      <c r="C164" s="188"/>
      <c r="D164" s="243"/>
      <c r="E164" s="189"/>
      <c r="F164" s="190">
        <f t="shared" si="23"/>
        <v>0</v>
      </c>
      <c r="G164" s="264">
        <f t="shared" si="24"/>
        <v>0</v>
      </c>
      <c r="H164" s="258">
        <f t="shared" si="25"/>
        <v>0</v>
      </c>
      <c r="I164" s="257"/>
      <c r="J164" s="208" t="str">
        <f t="shared" si="21"/>
        <v/>
      </c>
      <c r="K164" s="224"/>
      <c r="L164" s="233">
        <f t="shared" si="22"/>
        <v>0</v>
      </c>
      <c r="M164" s="191"/>
      <c r="N164" s="192">
        <f t="shared" si="26"/>
        <v>0</v>
      </c>
      <c r="O164" s="193">
        <f t="shared" si="27"/>
        <v>0</v>
      </c>
    </row>
    <row r="165" spans="1:15" hidden="1" x14ac:dyDescent="0.2">
      <c r="A165" s="74">
        <f t="shared" si="28"/>
        <v>156</v>
      </c>
      <c r="B165" s="187"/>
      <c r="C165" s="188"/>
      <c r="D165" s="243"/>
      <c r="E165" s="189"/>
      <c r="F165" s="190">
        <f t="shared" si="23"/>
        <v>0</v>
      </c>
      <c r="G165" s="264">
        <f t="shared" si="24"/>
        <v>0</v>
      </c>
      <c r="H165" s="258">
        <f t="shared" si="25"/>
        <v>0</v>
      </c>
      <c r="I165" s="257"/>
      <c r="J165" s="208" t="str">
        <f t="shared" si="21"/>
        <v/>
      </c>
      <c r="K165" s="224"/>
      <c r="L165" s="233">
        <f t="shared" si="22"/>
        <v>0</v>
      </c>
      <c r="M165" s="191"/>
      <c r="N165" s="192">
        <f t="shared" si="26"/>
        <v>0</v>
      </c>
      <c r="O165" s="193">
        <f t="shared" si="27"/>
        <v>0</v>
      </c>
    </row>
    <row r="166" spans="1:15" hidden="1" x14ac:dyDescent="0.2">
      <c r="A166" s="74">
        <f t="shared" si="28"/>
        <v>157</v>
      </c>
      <c r="B166" s="187"/>
      <c r="C166" s="188"/>
      <c r="D166" s="243"/>
      <c r="E166" s="189"/>
      <c r="F166" s="190">
        <f t="shared" si="23"/>
        <v>0</v>
      </c>
      <c r="G166" s="264">
        <f t="shared" si="24"/>
        <v>0</v>
      </c>
      <c r="H166" s="258">
        <f t="shared" si="25"/>
        <v>0</v>
      </c>
      <c r="I166" s="257"/>
      <c r="J166" s="208" t="str">
        <f t="shared" si="21"/>
        <v/>
      </c>
      <c r="K166" s="224"/>
      <c r="L166" s="233">
        <f t="shared" si="22"/>
        <v>0</v>
      </c>
      <c r="M166" s="191"/>
      <c r="N166" s="192">
        <f t="shared" si="26"/>
        <v>0</v>
      </c>
      <c r="O166" s="193">
        <f t="shared" si="27"/>
        <v>0</v>
      </c>
    </row>
    <row r="167" spans="1:15" hidden="1" x14ac:dyDescent="0.2">
      <c r="A167" s="74">
        <f t="shared" si="28"/>
        <v>158</v>
      </c>
      <c r="B167" s="187"/>
      <c r="C167" s="188"/>
      <c r="D167" s="243"/>
      <c r="E167" s="189"/>
      <c r="F167" s="190">
        <f t="shared" si="23"/>
        <v>0</v>
      </c>
      <c r="G167" s="264">
        <f t="shared" si="24"/>
        <v>0</v>
      </c>
      <c r="H167" s="258">
        <f t="shared" si="25"/>
        <v>0</v>
      </c>
      <c r="I167" s="257"/>
      <c r="J167" s="208" t="str">
        <f t="shared" si="21"/>
        <v/>
      </c>
      <c r="K167" s="224"/>
      <c r="L167" s="233">
        <f t="shared" si="22"/>
        <v>0</v>
      </c>
      <c r="M167" s="191"/>
      <c r="N167" s="192">
        <f t="shared" si="26"/>
        <v>0</v>
      </c>
      <c r="O167" s="193">
        <f t="shared" si="27"/>
        <v>0</v>
      </c>
    </row>
    <row r="168" spans="1:15" hidden="1" x14ac:dyDescent="0.2">
      <c r="A168" s="74">
        <f t="shared" si="28"/>
        <v>159</v>
      </c>
      <c r="B168" s="187"/>
      <c r="C168" s="188"/>
      <c r="D168" s="243"/>
      <c r="E168" s="189"/>
      <c r="F168" s="190">
        <f t="shared" si="23"/>
        <v>0</v>
      </c>
      <c r="G168" s="264">
        <f t="shared" si="24"/>
        <v>0</v>
      </c>
      <c r="H168" s="258">
        <f t="shared" si="25"/>
        <v>0</v>
      </c>
      <c r="I168" s="257"/>
      <c r="J168" s="208" t="str">
        <f t="shared" si="21"/>
        <v/>
      </c>
      <c r="K168" s="224"/>
      <c r="L168" s="233">
        <f t="shared" si="22"/>
        <v>0</v>
      </c>
      <c r="M168" s="191"/>
      <c r="N168" s="192">
        <f t="shared" si="26"/>
        <v>0</v>
      </c>
      <c r="O168" s="193">
        <f t="shared" si="27"/>
        <v>0</v>
      </c>
    </row>
    <row r="169" spans="1:15" hidden="1" x14ac:dyDescent="0.2">
      <c r="A169" s="74">
        <f t="shared" si="28"/>
        <v>160</v>
      </c>
      <c r="B169" s="187"/>
      <c r="C169" s="188"/>
      <c r="D169" s="243"/>
      <c r="E169" s="189"/>
      <c r="F169" s="190">
        <f t="shared" si="23"/>
        <v>0</v>
      </c>
      <c r="G169" s="264">
        <f t="shared" si="24"/>
        <v>0</v>
      </c>
      <c r="H169" s="258">
        <f t="shared" si="25"/>
        <v>0</v>
      </c>
      <c r="I169" s="257"/>
      <c r="J169" s="208" t="str">
        <f t="shared" si="21"/>
        <v/>
      </c>
      <c r="K169" s="224"/>
      <c r="L169" s="233">
        <f t="shared" si="22"/>
        <v>0</v>
      </c>
      <c r="M169" s="191"/>
      <c r="N169" s="192">
        <f t="shared" si="26"/>
        <v>0</v>
      </c>
      <c r="O169" s="193">
        <f t="shared" si="27"/>
        <v>0</v>
      </c>
    </row>
    <row r="170" spans="1:15" hidden="1" x14ac:dyDescent="0.2">
      <c r="A170" s="74">
        <f t="shared" si="28"/>
        <v>161</v>
      </c>
      <c r="B170" s="187"/>
      <c r="C170" s="188"/>
      <c r="D170" s="243"/>
      <c r="E170" s="189"/>
      <c r="F170" s="190">
        <f t="shared" si="23"/>
        <v>0</v>
      </c>
      <c r="G170" s="264">
        <f t="shared" si="24"/>
        <v>0</v>
      </c>
      <c r="H170" s="258">
        <f t="shared" si="25"/>
        <v>0</v>
      </c>
      <c r="I170" s="257"/>
      <c r="J170" s="208" t="str">
        <f t="shared" ref="J170:J201" si="29">IFERROR(G170/C170,"")</f>
        <v/>
      </c>
      <c r="K170" s="224"/>
      <c r="L170" s="233">
        <f t="shared" ref="L170:L201" si="30">K170*E170</f>
        <v>0</v>
      </c>
      <c r="M170" s="191"/>
      <c r="N170" s="192">
        <f t="shared" si="26"/>
        <v>0</v>
      </c>
      <c r="O170" s="193">
        <f t="shared" si="27"/>
        <v>0</v>
      </c>
    </row>
    <row r="171" spans="1:15" hidden="1" x14ac:dyDescent="0.2">
      <c r="A171" s="74">
        <f t="shared" si="28"/>
        <v>162</v>
      </c>
      <c r="B171" s="187"/>
      <c r="C171" s="188"/>
      <c r="D171" s="243"/>
      <c r="E171" s="189"/>
      <c r="F171" s="190">
        <f t="shared" si="23"/>
        <v>0</v>
      </c>
      <c r="G171" s="264">
        <f t="shared" si="24"/>
        <v>0</v>
      </c>
      <c r="H171" s="258">
        <f t="shared" si="25"/>
        <v>0</v>
      </c>
      <c r="I171" s="257"/>
      <c r="J171" s="208" t="str">
        <f t="shared" si="29"/>
        <v/>
      </c>
      <c r="K171" s="224"/>
      <c r="L171" s="233">
        <f t="shared" si="30"/>
        <v>0</v>
      </c>
      <c r="M171" s="191"/>
      <c r="N171" s="192">
        <f t="shared" si="26"/>
        <v>0</v>
      </c>
      <c r="O171" s="193">
        <f t="shared" si="27"/>
        <v>0</v>
      </c>
    </row>
    <row r="172" spans="1:15" hidden="1" x14ac:dyDescent="0.2">
      <c r="A172" s="74">
        <f t="shared" si="28"/>
        <v>163</v>
      </c>
      <c r="B172" s="187"/>
      <c r="C172" s="188"/>
      <c r="D172" s="243"/>
      <c r="E172" s="189"/>
      <c r="F172" s="190">
        <f t="shared" si="23"/>
        <v>0</v>
      </c>
      <c r="G172" s="264">
        <f t="shared" si="24"/>
        <v>0</v>
      </c>
      <c r="H172" s="258">
        <f t="shared" si="25"/>
        <v>0</v>
      </c>
      <c r="I172" s="257"/>
      <c r="J172" s="208" t="str">
        <f t="shared" si="29"/>
        <v/>
      </c>
      <c r="K172" s="224"/>
      <c r="L172" s="233">
        <f t="shared" si="30"/>
        <v>0</v>
      </c>
      <c r="M172" s="191"/>
      <c r="N172" s="192">
        <f t="shared" si="26"/>
        <v>0</v>
      </c>
      <c r="O172" s="193">
        <f t="shared" si="27"/>
        <v>0</v>
      </c>
    </row>
    <row r="173" spans="1:15" hidden="1" x14ac:dyDescent="0.2">
      <c r="A173" s="74">
        <f t="shared" si="28"/>
        <v>164</v>
      </c>
      <c r="B173" s="187"/>
      <c r="C173" s="188"/>
      <c r="D173" s="243"/>
      <c r="E173" s="189"/>
      <c r="F173" s="190">
        <f t="shared" si="23"/>
        <v>0</v>
      </c>
      <c r="G173" s="264">
        <f t="shared" si="24"/>
        <v>0</v>
      </c>
      <c r="H173" s="258">
        <f t="shared" si="25"/>
        <v>0</v>
      </c>
      <c r="I173" s="257"/>
      <c r="J173" s="208" t="str">
        <f t="shared" si="29"/>
        <v/>
      </c>
      <c r="K173" s="224"/>
      <c r="L173" s="233">
        <f t="shared" si="30"/>
        <v>0</v>
      </c>
      <c r="M173" s="191"/>
      <c r="N173" s="192">
        <f t="shared" si="26"/>
        <v>0</v>
      </c>
      <c r="O173" s="193">
        <f t="shared" si="27"/>
        <v>0</v>
      </c>
    </row>
    <row r="174" spans="1:15" hidden="1" x14ac:dyDescent="0.2">
      <c r="A174" s="74">
        <f t="shared" si="28"/>
        <v>165</v>
      </c>
      <c r="B174" s="187"/>
      <c r="C174" s="188"/>
      <c r="D174" s="243"/>
      <c r="E174" s="189"/>
      <c r="F174" s="190">
        <f t="shared" si="23"/>
        <v>0</v>
      </c>
      <c r="G174" s="264">
        <f t="shared" si="24"/>
        <v>0</v>
      </c>
      <c r="H174" s="258">
        <f t="shared" si="25"/>
        <v>0</v>
      </c>
      <c r="I174" s="257"/>
      <c r="J174" s="208" t="str">
        <f t="shared" si="29"/>
        <v/>
      </c>
      <c r="K174" s="224"/>
      <c r="L174" s="233">
        <f t="shared" si="30"/>
        <v>0</v>
      </c>
      <c r="M174" s="191"/>
      <c r="N174" s="192">
        <f t="shared" si="26"/>
        <v>0</v>
      </c>
      <c r="O174" s="193">
        <f t="shared" si="27"/>
        <v>0</v>
      </c>
    </row>
    <row r="175" spans="1:15" hidden="1" x14ac:dyDescent="0.2">
      <c r="A175" s="74">
        <f t="shared" si="28"/>
        <v>166</v>
      </c>
      <c r="B175" s="187"/>
      <c r="C175" s="188"/>
      <c r="D175" s="243"/>
      <c r="E175" s="189"/>
      <c r="F175" s="190">
        <f t="shared" si="23"/>
        <v>0</v>
      </c>
      <c r="G175" s="264">
        <f t="shared" si="24"/>
        <v>0</v>
      </c>
      <c r="H175" s="258">
        <f t="shared" si="25"/>
        <v>0</v>
      </c>
      <c r="I175" s="257"/>
      <c r="J175" s="208" t="str">
        <f t="shared" si="29"/>
        <v/>
      </c>
      <c r="K175" s="224"/>
      <c r="L175" s="233">
        <f t="shared" si="30"/>
        <v>0</v>
      </c>
      <c r="M175" s="191"/>
      <c r="N175" s="192">
        <f t="shared" si="26"/>
        <v>0</v>
      </c>
      <c r="O175" s="193">
        <f t="shared" si="27"/>
        <v>0</v>
      </c>
    </row>
    <row r="176" spans="1:15" hidden="1" x14ac:dyDescent="0.2">
      <c r="A176" s="74">
        <f t="shared" si="28"/>
        <v>167</v>
      </c>
      <c r="B176" s="187"/>
      <c r="C176" s="188"/>
      <c r="D176" s="243"/>
      <c r="E176" s="189"/>
      <c r="F176" s="190">
        <f t="shared" si="23"/>
        <v>0</v>
      </c>
      <c r="G176" s="264">
        <f t="shared" si="24"/>
        <v>0</v>
      </c>
      <c r="H176" s="258">
        <f t="shared" si="25"/>
        <v>0</v>
      </c>
      <c r="I176" s="257"/>
      <c r="J176" s="208" t="str">
        <f t="shared" si="29"/>
        <v/>
      </c>
      <c r="K176" s="224"/>
      <c r="L176" s="233">
        <f t="shared" si="30"/>
        <v>0</v>
      </c>
      <c r="M176" s="191"/>
      <c r="N176" s="192">
        <f t="shared" si="26"/>
        <v>0</v>
      </c>
      <c r="O176" s="193">
        <f t="shared" si="27"/>
        <v>0</v>
      </c>
    </row>
    <row r="177" spans="1:15" hidden="1" x14ac:dyDescent="0.2">
      <c r="A177" s="74">
        <f t="shared" si="28"/>
        <v>168</v>
      </c>
      <c r="B177" s="187"/>
      <c r="C177" s="188"/>
      <c r="D177" s="243"/>
      <c r="E177" s="189"/>
      <c r="F177" s="190">
        <f t="shared" si="23"/>
        <v>0</v>
      </c>
      <c r="G177" s="264">
        <f t="shared" si="24"/>
        <v>0</v>
      </c>
      <c r="H177" s="258">
        <f t="shared" si="25"/>
        <v>0</v>
      </c>
      <c r="I177" s="257"/>
      <c r="J177" s="208" t="str">
        <f t="shared" si="29"/>
        <v/>
      </c>
      <c r="K177" s="224"/>
      <c r="L177" s="233">
        <f t="shared" si="30"/>
        <v>0</v>
      </c>
      <c r="M177" s="191"/>
      <c r="N177" s="192">
        <f t="shared" si="26"/>
        <v>0</v>
      </c>
      <c r="O177" s="193">
        <f t="shared" si="27"/>
        <v>0</v>
      </c>
    </row>
    <row r="178" spans="1:15" hidden="1" x14ac:dyDescent="0.2">
      <c r="A178" s="74">
        <f t="shared" si="28"/>
        <v>169</v>
      </c>
      <c r="B178" s="187"/>
      <c r="C178" s="188"/>
      <c r="D178" s="243"/>
      <c r="E178" s="189"/>
      <c r="F178" s="190">
        <f t="shared" si="23"/>
        <v>0</v>
      </c>
      <c r="G178" s="264">
        <f t="shared" si="24"/>
        <v>0</v>
      </c>
      <c r="H178" s="258">
        <f t="shared" si="25"/>
        <v>0</v>
      </c>
      <c r="I178" s="257"/>
      <c r="J178" s="208" t="str">
        <f t="shared" si="29"/>
        <v/>
      </c>
      <c r="K178" s="224"/>
      <c r="L178" s="233">
        <f t="shared" si="30"/>
        <v>0</v>
      </c>
      <c r="M178" s="191"/>
      <c r="N178" s="192">
        <f t="shared" si="26"/>
        <v>0</v>
      </c>
      <c r="O178" s="193">
        <f t="shared" si="27"/>
        <v>0</v>
      </c>
    </row>
    <row r="179" spans="1:15" hidden="1" x14ac:dyDescent="0.2">
      <c r="A179" s="74">
        <f t="shared" si="28"/>
        <v>170</v>
      </c>
      <c r="B179" s="187"/>
      <c r="C179" s="188"/>
      <c r="D179" s="243"/>
      <c r="E179" s="189"/>
      <c r="F179" s="190">
        <f t="shared" si="23"/>
        <v>0</v>
      </c>
      <c r="G179" s="264">
        <f t="shared" si="24"/>
        <v>0</v>
      </c>
      <c r="H179" s="258">
        <f t="shared" si="25"/>
        <v>0</v>
      </c>
      <c r="I179" s="257"/>
      <c r="J179" s="208" t="str">
        <f t="shared" si="29"/>
        <v/>
      </c>
      <c r="K179" s="224"/>
      <c r="L179" s="233">
        <f t="shared" si="30"/>
        <v>0</v>
      </c>
      <c r="M179" s="191"/>
      <c r="N179" s="192">
        <f t="shared" si="26"/>
        <v>0</v>
      </c>
      <c r="O179" s="193">
        <f t="shared" si="27"/>
        <v>0</v>
      </c>
    </row>
    <row r="180" spans="1:15" hidden="1" x14ac:dyDescent="0.2">
      <c r="A180" s="74">
        <f t="shared" si="28"/>
        <v>171</v>
      </c>
      <c r="B180" s="187"/>
      <c r="C180" s="188"/>
      <c r="D180" s="243"/>
      <c r="E180" s="189"/>
      <c r="F180" s="190">
        <f t="shared" si="23"/>
        <v>0</v>
      </c>
      <c r="G180" s="264">
        <f t="shared" si="24"/>
        <v>0</v>
      </c>
      <c r="H180" s="258">
        <f t="shared" si="25"/>
        <v>0</v>
      </c>
      <c r="I180" s="257"/>
      <c r="J180" s="208" t="str">
        <f t="shared" si="29"/>
        <v/>
      </c>
      <c r="K180" s="224"/>
      <c r="L180" s="233">
        <f t="shared" si="30"/>
        <v>0</v>
      </c>
      <c r="M180" s="191"/>
      <c r="N180" s="192">
        <f t="shared" si="26"/>
        <v>0</v>
      </c>
      <c r="O180" s="193">
        <f t="shared" si="27"/>
        <v>0</v>
      </c>
    </row>
    <row r="181" spans="1:15" hidden="1" x14ac:dyDescent="0.2">
      <c r="A181" s="74">
        <f t="shared" si="28"/>
        <v>172</v>
      </c>
      <c r="B181" s="187"/>
      <c r="C181" s="188"/>
      <c r="D181" s="243"/>
      <c r="E181" s="189"/>
      <c r="F181" s="190">
        <f t="shared" si="23"/>
        <v>0</v>
      </c>
      <c r="G181" s="264">
        <f t="shared" si="24"/>
        <v>0</v>
      </c>
      <c r="H181" s="258">
        <f t="shared" si="25"/>
        <v>0</v>
      </c>
      <c r="I181" s="257"/>
      <c r="J181" s="208" t="str">
        <f t="shared" si="29"/>
        <v/>
      </c>
      <c r="K181" s="224"/>
      <c r="L181" s="233">
        <f t="shared" si="30"/>
        <v>0</v>
      </c>
      <c r="M181" s="191"/>
      <c r="N181" s="192">
        <f t="shared" si="26"/>
        <v>0</v>
      </c>
      <c r="O181" s="193">
        <f t="shared" si="27"/>
        <v>0</v>
      </c>
    </row>
    <row r="182" spans="1:15" hidden="1" x14ac:dyDescent="0.2">
      <c r="A182" s="74">
        <f t="shared" si="28"/>
        <v>173</v>
      </c>
      <c r="B182" s="187"/>
      <c r="C182" s="188"/>
      <c r="D182" s="243"/>
      <c r="E182" s="189"/>
      <c r="F182" s="190">
        <f t="shared" si="23"/>
        <v>0</v>
      </c>
      <c r="G182" s="264">
        <f t="shared" si="24"/>
        <v>0</v>
      </c>
      <c r="H182" s="258">
        <f t="shared" si="25"/>
        <v>0</v>
      </c>
      <c r="I182" s="257"/>
      <c r="J182" s="208" t="str">
        <f t="shared" si="29"/>
        <v/>
      </c>
      <c r="K182" s="224"/>
      <c r="L182" s="233">
        <f t="shared" si="30"/>
        <v>0</v>
      </c>
      <c r="M182" s="191"/>
      <c r="N182" s="192">
        <f t="shared" si="26"/>
        <v>0</v>
      </c>
      <c r="O182" s="193">
        <f t="shared" si="27"/>
        <v>0</v>
      </c>
    </row>
    <row r="183" spans="1:15" hidden="1" x14ac:dyDescent="0.2">
      <c r="A183" s="74">
        <f t="shared" si="28"/>
        <v>174</v>
      </c>
      <c r="B183" s="187"/>
      <c r="C183" s="188"/>
      <c r="D183" s="243"/>
      <c r="E183" s="189"/>
      <c r="F183" s="190">
        <f t="shared" si="23"/>
        <v>0</v>
      </c>
      <c r="G183" s="264">
        <f t="shared" si="24"/>
        <v>0</v>
      </c>
      <c r="H183" s="258">
        <f t="shared" si="25"/>
        <v>0</v>
      </c>
      <c r="I183" s="257"/>
      <c r="J183" s="208" t="str">
        <f t="shared" si="29"/>
        <v/>
      </c>
      <c r="K183" s="224"/>
      <c r="L183" s="233">
        <f t="shared" si="30"/>
        <v>0</v>
      </c>
      <c r="M183" s="191"/>
      <c r="N183" s="192">
        <f t="shared" si="26"/>
        <v>0</v>
      </c>
      <c r="O183" s="193">
        <f t="shared" si="27"/>
        <v>0</v>
      </c>
    </row>
    <row r="184" spans="1:15" hidden="1" x14ac:dyDescent="0.2">
      <c r="A184" s="74">
        <f t="shared" si="28"/>
        <v>175</v>
      </c>
      <c r="B184" s="187"/>
      <c r="C184" s="188"/>
      <c r="D184" s="243"/>
      <c r="E184" s="189"/>
      <c r="F184" s="190">
        <f t="shared" si="23"/>
        <v>0</v>
      </c>
      <c r="G184" s="264">
        <f t="shared" si="24"/>
        <v>0</v>
      </c>
      <c r="H184" s="258">
        <f t="shared" si="25"/>
        <v>0</v>
      </c>
      <c r="I184" s="257"/>
      <c r="J184" s="208" t="str">
        <f t="shared" si="29"/>
        <v/>
      </c>
      <c r="K184" s="224"/>
      <c r="L184" s="233">
        <f t="shared" si="30"/>
        <v>0</v>
      </c>
      <c r="M184" s="191"/>
      <c r="N184" s="192">
        <f t="shared" si="26"/>
        <v>0</v>
      </c>
      <c r="O184" s="193">
        <f t="shared" si="27"/>
        <v>0</v>
      </c>
    </row>
    <row r="185" spans="1:15" hidden="1" x14ac:dyDescent="0.2">
      <c r="A185" s="74">
        <f t="shared" si="28"/>
        <v>176</v>
      </c>
      <c r="B185" s="187"/>
      <c r="C185" s="188"/>
      <c r="D185" s="243"/>
      <c r="E185" s="189"/>
      <c r="F185" s="190">
        <f t="shared" si="23"/>
        <v>0</v>
      </c>
      <c r="G185" s="264">
        <f t="shared" si="24"/>
        <v>0</v>
      </c>
      <c r="H185" s="258">
        <f t="shared" si="25"/>
        <v>0</v>
      </c>
      <c r="I185" s="257"/>
      <c r="J185" s="208" t="str">
        <f t="shared" si="29"/>
        <v/>
      </c>
      <c r="K185" s="224"/>
      <c r="L185" s="233">
        <f t="shared" si="30"/>
        <v>0</v>
      </c>
      <c r="M185" s="191"/>
      <c r="N185" s="192">
        <f t="shared" si="26"/>
        <v>0</v>
      </c>
      <c r="O185" s="193">
        <f t="shared" si="27"/>
        <v>0</v>
      </c>
    </row>
    <row r="186" spans="1:15" hidden="1" x14ac:dyDescent="0.2">
      <c r="A186" s="74">
        <f t="shared" si="28"/>
        <v>177</v>
      </c>
      <c r="B186" s="187"/>
      <c r="C186" s="188"/>
      <c r="D186" s="243"/>
      <c r="E186" s="189"/>
      <c r="F186" s="190">
        <f t="shared" si="23"/>
        <v>0</v>
      </c>
      <c r="G186" s="264">
        <f t="shared" si="24"/>
        <v>0</v>
      </c>
      <c r="H186" s="258">
        <f t="shared" si="25"/>
        <v>0</v>
      </c>
      <c r="I186" s="257"/>
      <c r="J186" s="208" t="str">
        <f t="shared" si="29"/>
        <v/>
      </c>
      <c r="K186" s="224"/>
      <c r="L186" s="233">
        <f t="shared" si="30"/>
        <v>0</v>
      </c>
      <c r="M186" s="191"/>
      <c r="N186" s="192">
        <f t="shared" si="26"/>
        <v>0</v>
      </c>
      <c r="O186" s="193">
        <f t="shared" si="27"/>
        <v>0</v>
      </c>
    </row>
    <row r="187" spans="1:15" hidden="1" x14ac:dyDescent="0.2">
      <c r="A187" s="74">
        <f t="shared" si="28"/>
        <v>178</v>
      </c>
      <c r="B187" s="187"/>
      <c r="C187" s="188"/>
      <c r="D187" s="243"/>
      <c r="E187" s="189"/>
      <c r="F187" s="190">
        <f t="shared" si="23"/>
        <v>0</v>
      </c>
      <c r="G187" s="264">
        <f t="shared" si="24"/>
        <v>0</v>
      </c>
      <c r="H187" s="258">
        <f t="shared" si="25"/>
        <v>0</v>
      </c>
      <c r="I187" s="257"/>
      <c r="J187" s="208" t="str">
        <f t="shared" si="29"/>
        <v/>
      </c>
      <c r="K187" s="224"/>
      <c r="L187" s="233">
        <f t="shared" si="30"/>
        <v>0</v>
      </c>
      <c r="M187" s="191"/>
      <c r="N187" s="192">
        <f t="shared" si="26"/>
        <v>0</v>
      </c>
      <c r="O187" s="193">
        <f t="shared" si="27"/>
        <v>0</v>
      </c>
    </row>
    <row r="188" spans="1:15" hidden="1" x14ac:dyDescent="0.2">
      <c r="A188" s="74">
        <f t="shared" si="28"/>
        <v>179</v>
      </c>
      <c r="B188" s="187"/>
      <c r="C188" s="188"/>
      <c r="D188" s="243"/>
      <c r="E188" s="189"/>
      <c r="F188" s="190">
        <f t="shared" si="23"/>
        <v>0</v>
      </c>
      <c r="G188" s="264">
        <f t="shared" si="24"/>
        <v>0</v>
      </c>
      <c r="H188" s="258">
        <f t="shared" si="25"/>
        <v>0</v>
      </c>
      <c r="I188" s="257"/>
      <c r="J188" s="208" t="str">
        <f t="shared" si="29"/>
        <v/>
      </c>
      <c r="K188" s="224"/>
      <c r="L188" s="233">
        <f t="shared" si="30"/>
        <v>0</v>
      </c>
      <c r="M188" s="191"/>
      <c r="N188" s="192">
        <f t="shared" si="26"/>
        <v>0</v>
      </c>
      <c r="O188" s="193">
        <f t="shared" si="27"/>
        <v>0</v>
      </c>
    </row>
    <row r="189" spans="1:15" hidden="1" x14ac:dyDescent="0.2">
      <c r="A189" s="74">
        <f t="shared" si="28"/>
        <v>180</v>
      </c>
      <c r="B189" s="187"/>
      <c r="C189" s="188"/>
      <c r="D189" s="243"/>
      <c r="E189" s="189"/>
      <c r="F189" s="190">
        <f t="shared" si="23"/>
        <v>0</v>
      </c>
      <c r="G189" s="264">
        <f t="shared" si="24"/>
        <v>0</v>
      </c>
      <c r="H189" s="258">
        <f t="shared" si="25"/>
        <v>0</v>
      </c>
      <c r="I189" s="257"/>
      <c r="J189" s="208" t="str">
        <f t="shared" si="29"/>
        <v/>
      </c>
      <c r="K189" s="224"/>
      <c r="L189" s="233">
        <f t="shared" si="30"/>
        <v>0</v>
      </c>
      <c r="M189" s="191"/>
      <c r="N189" s="192">
        <f t="shared" si="26"/>
        <v>0</v>
      </c>
      <c r="O189" s="193">
        <f t="shared" si="27"/>
        <v>0</v>
      </c>
    </row>
    <row r="190" spans="1:15" hidden="1" x14ac:dyDescent="0.2">
      <c r="A190" s="74">
        <f t="shared" si="28"/>
        <v>181</v>
      </c>
      <c r="B190" s="187"/>
      <c r="C190" s="188"/>
      <c r="D190" s="243"/>
      <c r="E190" s="189"/>
      <c r="F190" s="190">
        <f t="shared" si="23"/>
        <v>0</v>
      </c>
      <c r="G190" s="264">
        <f t="shared" si="24"/>
        <v>0</v>
      </c>
      <c r="H190" s="258">
        <f t="shared" si="25"/>
        <v>0</v>
      </c>
      <c r="I190" s="257"/>
      <c r="J190" s="208" t="str">
        <f t="shared" si="29"/>
        <v/>
      </c>
      <c r="K190" s="224"/>
      <c r="L190" s="233">
        <f t="shared" si="30"/>
        <v>0</v>
      </c>
      <c r="M190" s="191"/>
      <c r="N190" s="192">
        <f t="shared" si="26"/>
        <v>0</v>
      </c>
      <c r="O190" s="193">
        <f t="shared" si="27"/>
        <v>0</v>
      </c>
    </row>
    <row r="191" spans="1:15" hidden="1" x14ac:dyDescent="0.2">
      <c r="A191" s="74">
        <f t="shared" si="28"/>
        <v>182</v>
      </c>
      <c r="B191" s="187"/>
      <c r="C191" s="188"/>
      <c r="D191" s="243"/>
      <c r="E191" s="189"/>
      <c r="F191" s="190">
        <f t="shared" si="23"/>
        <v>0</v>
      </c>
      <c r="G191" s="264">
        <f t="shared" si="24"/>
        <v>0</v>
      </c>
      <c r="H191" s="258">
        <f t="shared" si="25"/>
        <v>0</v>
      </c>
      <c r="I191" s="257"/>
      <c r="J191" s="208" t="str">
        <f t="shared" si="29"/>
        <v/>
      </c>
      <c r="K191" s="224"/>
      <c r="L191" s="233">
        <f t="shared" si="30"/>
        <v>0</v>
      </c>
      <c r="M191" s="191"/>
      <c r="N191" s="192">
        <f t="shared" si="26"/>
        <v>0</v>
      </c>
      <c r="O191" s="193">
        <f t="shared" si="27"/>
        <v>0</v>
      </c>
    </row>
    <row r="192" spans="1:15" hidden="1" x14ac:dyDescent="0.2">
      <c r="A192" s="74">
        <f t="shared" si="28"/>
        <v>183</v>
      </c>
      <c r="B192" s="187"/>
      <c r="C192" s="188"/>
      <c r="D192" s="243"/>
      <c r="E192" s="189"/>
      <c r="F192" s="190">
        <f t="shared" si="23"/>
        <v>0</v>
      </c>
      <c r="G192" s="264">
        <f t="shared" si="24"/>
        <v>0</v>
      </c>
      <c r="H192" s="258">
        <f t="shared" si="25"/>
        <v>0</v>
      </c>
      <c r="I192" s="257"/>
      <c r="J192" s="208" t="str">
        <f t="shared" si="29"/>
        <v/>
      </c>
      <c r="K192" s="224"/>
      <c r="L192" s="233">
        <f t="shared" si="30"/>
        <v>0</v>
      </c>
      <c r="M192" s="191"/>
      <c r="N192" s="192">
        <f t="shared" si="26"/>
        <v>0</v>
      </c>
      <c r="O192" s="193">
        <f t="shared" si="27"/>
        <v>0</v>
      </c>
    </row>
    <row r="193" spans="1:15" hidden="1" x14ac:dyDescent="0.2">
      <c r="A193" s="74">
        <f t="shared" si="28"/>
        <v>184</v>
      </c>
      <c r="B193" s="187"/>
      <c r="C193" s="188"/>
      <c r="D193" s="243"/>
      <c r="E193" s="189"/>
      <c r="F193" s="190">
        <f t="shared" si="23"/>
        <v>0</v>
      </c>
      <c r="G193" s="264">
        <f t="shared" si="24"/>
        <v>0</v>
      </c>
      <c r="H193" s="258">
        <f t="shared" si="25"/>
        <v>0</v>
      </c>
      <c r="I193" s="257"/>
      <c r="J193" s="208" t="str">
        <f t="shared" si="29"/>
        <v/>
      </c>
      <c r="K193" s="224"/>
      <c r="L193" s="233">
        <f t="shared" si="30"/>
        <v>0</v>
      </c>
      <c r="M193" s="191"/>
      <c r="N193" s="192">
        <f t="shared" si="26"/>
        <v>0</v>
      </c>
      <c r="O193" s="193">
        <f t="shared" si="27"/>
        <v>0</v>
      </c>
    </row>
    <row r="194" spans="1:15" hidden="1" x14ac:dyDescent="0.2">
      <c r="A194" s="74">
        <f t="shared" si="28"/>
        <v>185</v>
      </c>
      <c r="B194" s="187"/>
      <c r="C194" s="188"/>
      <c r="D194" s="243"/>
      <c r="E194" s="189"/>
      <c r="F194" s="190">
        <f t="shared" si="23"/>
        <v>0</v>
      </c>
      <c r="G194" s="264">
        <f t="shared" si="24"/>
        <v>0</v>
      </c>
      <c r="H194" s="258">
        <f t="shared" si="25"/>
        <v>0</v>
      </c>
      <c r="I194" s="257"/>
      <c r="J194" s="208" t="str">
        <f t="shared" si="29"/>
        <v/>
      </c>
      <c r="K194" s="224"/>
      <c r="L194" s="233">
        <f t="shared" si="30"/>
        <v>0</v>
      </c>
      <c r="M194" s="191"/>
      <c r="N194" s="192">
        <f t="shared" si="26"/>
        <v>0</v>
      </c>
      <c r="O194" s="193">
        <f t="shared" si="27"/>
        <v>0</v>
      </c>
    </row>
    <row r="195" spans="1:15" hidden="1" x14ac:dyDescent="0.2">
      <c r="A195" s="74">
        <f t="shared" si="28"/>
        <v>186</v>
      </c>
      <c r="B195" s="187"/>
      <c r="C195" s="188"/>
      <c r="D195" s="243"/>
      <c r="E195" s="189"/>
      <c r="F195" s="190">
        <f t="shared" si="23"/>
        <v>0</v>
      </c>
      <c r="G195" s="264">
        <f t="shared" si="24"/>
        <v>0</v>
      </c>
      <c r="H195" s="258">
        <f t="shared" si="25"/>
        <v>0</v>
      </c>
      <c r="I195" s="257"/>
      <c r="J195" s="208" t="str">
        <f t="shared" si="29"/>
        <v/>
      </c>
      <c r="K195" s="224"/>
      <c r="L195" s="233">
        <f t="shared" si="30"/>
        <v>0</v>
      </c>
      <c r="M195" s="191"/>
      <c r="N195" s="192">
        <f t="shared" si="26"/>
        <v>0</v>
      </c>
      <c r="O195" s="193">
        <f t="shared" si="27"/>
        <v>0</v>
      </c>
    </row>
    <row r="196" spans="1:15" hidden="1" x14ac:dyDescent="0.2">
      <c r="A196" s="74">
        <f t="shared" si="28"/>
        <v>187</v>
      </c>
      <c r="B196" s="187"/>
      <c r="C196" s="188"/>
      <c r="D196" s="243"/>
      <c r="E196" s="189"/>
      <c r="F196" s="190">
        <f t="shared" si="23"/>
        <v>0</v>
      </c>
      <c r="G196" s="264">
        <f t="shared" si="24"/>
        <v>0</v>
      </c>
      <c r="H196" s="258">
        <f t="shared" si="25"/>
        <v>0</v>
      </c>
      <c r="I196" s="257"/>
      <c r="J196" s="208" t="str">
        <f t="shared" si="29"/>
        <v/>
      </c>
      <c r="K196" s="224"/>
      <c r="L196" s="233">
        <f t="shared" si="30"/>
        <v>0</v>
      </c>
      <c r="M196" s="191"/>
      <c r="N196" s="192">
        <f t="shared" si="26"/>
        <v>0</v>
      </c>
      <c r="O196" s="193">
        <f t="shared" si="27"/>
        <v>0</v>
      </c>
    </row>
    <row r="197" spans="1:15" hidden="1" x14ac:dyDescent="0.2">
      <c r="A197" s="74">
        <f t="shared" si="28"/>
        <v>188</v>
      </c>
      <c r="B197" s="187"/>
      <c r="C197" s="188"/>
      <c r="D197" s="243"/>
      <c r="E197" s="189"/>
      <c r="F197" s="190">
        <f t="shared" si="23"/>
        <v>0</v>
      </c>
      <c r="G197" s="264">
        <f t="shared" si="24"/>
        <v>0</v>
      </c>
      <c r="H197" s="258">
        <f t="shared" si="25"/>
        <v>0</v>
      </c>
      <c r="I197" s="257"/>
      <c r="J197" s="208" t="str">
        <f t="shared" si="29"/>
        <v/>
      </c>
      <c r="K197" s="224"/>
      <c r="L197" s="233">
        <f t="shared" si="30"/>
        <v>0</v>
      </c>
      <c r="M197" s="191"/>
      <c r="N197" s="192">
        <f t="shared" si="26"/>
        <v>0</v>
      </c>
      <c r="O197" s="193">
        <f t="shared" si="27"/>
        <v>0</v>
      </c>
    </row>
    <row r="198" spans="1:15" hidden="1" x14ac:dyDescent="0.2">
      <c r="A198" s="74">
        <f t="shared" si="28"/>
        <v>189</v>
      </c>
      <c r="B198" s="187"/>
      <c r="C198" s="188"/>
      <c r="D198" s="243"/>
      <c r="E198" s="189"/>
      <c r="F198" s="190">
        <f t="shared" si="23"/>
        <v>0</v>
      </c>
      <c r="G198" s="264">
        <f t="shared" si="24"/>
        <v>0</v>
      </c>
      <c r="H198" s="258">
        <f t="shared" si="25"/>
        <v>0</v>
      </c>
      <c r="I198" s="257"/>
      <c r="J198" s="208" t="str">
        <f t="shared" si="29"/>
        <v/>
      </c>
      <c r="K198" s="224"/>
      <c r="L198" s="233">
        <f t="shared" si="30"/>
        <v>0</v>
      </c>
      <c r="M198" s="191"/>
      <c r="N198" s="192">
        <f t="shared" si="26"/>
        <v>0</v>
      </c>
      <c r="O198" s="193">
        <f t="shared" si="27"/>
        <v>0</v>
      </c>
    </row>
    <row r="199" spans="1:15" hidden="1" x14ac:dyDescent="0.2">
      <c r="A199" s="74">
        <f t="shared" si="28"/>
        <v>190</v>
      </c>
      <c r="B199" s="187"/>
      <c r="C199" s="188"/>
      <c r="D199" s="243"/>
      <c r="E199" s="189"/>
      <c r="F199" s="190">
        <f t="shared" si="23"/>
        <v>0</v>
      </c>
      <c r="G199" s="264">
        <f t="shared" si="24"/>
        <v>0</v>
      </c>
      <c r="H199" s="258">
        <f t="shared" si="25"/>
        <v>0</v>
      </c>
      <c r="I199" s="257"/>
      <c r="J199" s="208" t="str">
        <f t="shared" si="29"/>
        <v/>
      </c>
      <c r="K199" s="224"/>
      <c r="L199" s="233">
        <f t="shared" si="30"/>
        <v>0</v>
      </c>
      <c r="M199" s="191"/>
      <c r="N199" s="192">
        <f t="shared" si="26"/>
        <v>0</v>
      </c>
      <c r="O199" s="193">
        <f t="shared" si="27"/>
        <v>0</v>
      </c>
    </row>
    <row r="200" spans="1:15" hidden="1" x14ac:dyDescent="0.2">
      <c r="A200" s="74">
        <f t="shared" si="28"/>
        <v>191</v>
      </c>
      <c r="B200" s="187"/>
      <c r="C200" s="188"/>
      <c r="D200" s="243"/>
      <c r="E200" s="189"/>
      <c r="F200" s="190">
        <f t="shared" si="23"/>
        <v>0</v>
      </c>
      <c r="G200" s="264">
        <f t="shared" si="24"/>
        <v>0</v>
      </c>
      <c r="H200" s="258">
        <f t="shared" si="25"/>
        <v>0</v>
      </c>
      <c r="I200" s="257"/>
      <c r="J200" s="208" t="str">
        <f t="shared" si="29"/>
        <v/>
      </c>
      <c r="K200" s="224"/>
      <c r="L200" s="233">
        <f t="shared" si="30"/>
        <v>0</v>
      </c>
      <c r="M200" s="191"/>
      <c r="N200" s="192">
        <f t="shared" si="26"/>
        <v>0</v>
      </c>
      <c r="O200" s="193">
        <f t="shared" si="27"/>
        <v>0</v>
      </c>
    </row>
    <row r="201" spans="1:15" hidden="1" x14ac:dyDescent="0.2">
      <c r="A201" s="74">
        <f t="shared" si="28"/>
        <v>192</v>
      </c>
      <c r="B201" s="187"/>
      <c r="C201" s="188"/>
      <c r="D201" s="243"/>
      <c r="E201" s="189"/>
      <c r="F201" s="190">
        <f t="shared" si="23"/>
        <v>0</v>
      </c>
      <c r="G201" s="264">
        <f t="shared" si="24"/>
        <v>0</v>
      </c>
      <c r="H201" s="258">
        <f t="shared" si="25"/>
        <v>0</v>
      </c>
      <c r="I201" s="257"/>
      <c r="J201" s="208" t="str">
        <f t="shared" si="29"/>
        <v/>
      </c>
      <c r="K201" s="224"/>
      <c r="L201" s="233">
        <f t="shared" si="30"/>
        <v>0</v>
      </c>
      <c r="M201" s="191"/>
      <c r="N201" s="192">
        <f t="shared" si="26"/>
        <v>0</v>
      </c>
      <c r="O201" s="193">
        <f t="shared" si="27"/>
        <v>0</v>
      </c>
    </row>
    <row r="202" spans="1:15" hidden="1" x14ac:dyDescent="0.2">
      <c r="A202" s="74">
        <f t="shared" si="28"/>
        <v>193</v>
      </c>
      <c r="B202" s="187"/>
      <c r="C202" s="188"/>
      <c r="D202" s="243"/>
      <c r="E202" s="189"/>
      <c r="F202" s="190">
        <f t="shared" si="23"/>
        <v>0</v>
      </c>
      <c r="G202" s="264">
        <f t="shared" si="24"/>
        <v>0</v>
      </c>
      <c r="H202" s="258">
        <f t="shared" si="25"/>
        <v>0</v>
      </c>
      <c r="I202" s="257"/>
      <c r="J202" s="208" t="str">
        <f t="shared" ref="J202:J209" si="31">IFERROR(G202/C202,"")</f>
        <v/>
      </c>
      <c r="K202" s="224"/>
      <c r="L202" s="233">
        <f t="shared" ref="L202:L209" si="32">K202*E202</f>
        <v>0</v>
      </c>
      <c r="M202" s="191"/>
      <c r="N202" s="192">
        <f t="shared" si="26"/>
        <v>0</v>
      </c>
      <c r="O202" s="193">
        <f t="shared" si="27"/>
        <v>0</v>
      </c>
    </row>
    <row r="203" spans="1:15" hidden="1" x14ac:dyDescent="0.2">
      <c r="A203" s="74">
        <f t="shared" si="28"/>
        <v>194</v>
      </c>
      <c r="B203" s="187"/>
      <c r="C203" s="188"/>
      <c r="D203" s="243"/>
      <c r="E203" s="189"/>
      <c r="F203" s="190">
        <f t="shared" ref="F203:F209" si="33">C203*E203</f>
        <v>0</v>
      </c>
      <c r="G203" s="264">
        <f t="shared" ref="G203:G209" si="34">K203+M203</f>
        <v>0</v>
      </c>
      <c r="H203" s="258">
        <f t="shared" ref="H203:H209" si="35">E203*G203</f>
        <v>0</v>
      </c>
      <c r="I203" s="257"/>
      <c r="J203" s="208" t="str">
        <f t="shared" si="31"/>
        <v/>
      </c>
      <c r="K203" s="224"/>
      <c r="L203" s="233">
        <f t="shared" si="32"/>
        <v>0</v>
      </c>
      <c r="M203" s="191"/>
      <c r="N203" s="192">
        <f t="shared" ref="N203:N209" si="36">(M203*E203)+I203</f>
        <v>0</v>
      </c>
      <c r="O203" s="193">
        <f t="shared" ref="O203:O209" si="37">F203-(I203+((K203+M203)*E203))</f>
        <v>0</v>
      </c>
    </row>
    <row r="204" spans="1:15" hidden="1" x14ac:dyDescent="0.2">
      <c r="A204" s="74">
        <f t="shared" si="28"/>
        <v>195</v>
      </c>
      <c r="B204" s="187"/>
      <c r="C204" s="188"/>
      <c r="D204" s="243"/>
      <c r="E204" s="189"/>
      <c r="F204" s="190">
        <f t="shared" si="33"/>
        <v>0</v>
      </c>
      <c r="G204" s="264">
        <f t="shared" si="34"/>
        <v>0</v>
      </c>
      <c r="H204" s="258">
        <f t="shared" si="35"/>
        <v>0</v>
      </c>
      <c r="I204" s="257"/>
      <c r="J204" s="208" t="str">
        <f t="shared" si="31"/>
        <v/>
      </c>
      <c r="K204" s="224"/>
      <c r="L204" s="233">
        <f t="shared" si="32"/>
        <v>0</v>
      </c>
      <c r="M204" s="191"/>
      <c r="N204" s="192">
        <f t="shared" si="36"/>
        <v>0</v>
      </c>
      <c r="O204" s="193">
        <f t="shared" si="37"/>
        <v>0</v>
      </c>
    </row>
    <row r="205" spans="1:15" hidden="1" x14ac:dyDescent="0.2">
      <c r="A205" s="74">
        <f t="shared" si="28"/>
        <v>196</v>
      </c>
      <c r="B205" s="187"/>
      <c r="C205" s="188"/>
      <c r="D205" s="243"/>
      <c r="E205" s="189"/>
      <c r="F205" s="190">
        <f t="shared" si="33"/>
        <v>0</v>
      </c>
      <c r="G205" s="264">
        <f t="shared" si="34"/>
        <v>0</v>
      </c>
      <c r="H205" s="258">
        <f t="shared" si="35"/>
        <v>0</v>
      </c>
      <c r="I205" s="257"/>
      <c r="J205" s="208" t="str">
        <f t="shared" si="31"/>
        <v/>
      </c>
      <c r="K205" s="224"/>
      <c r="L205" s="233">
        <f t="shared" si="32"/>
        <v>0</v>
      </c>
      <c r="M205" s="191"/>
      <c r="N205" s="192">
        <f t="shared" si="36"/>
        <v>0</v>
      </c>
      <c r="O205" s="193">
        <f t="shared" si="37"/>
        <v>0</v>
      </c>
    </row>
    <row r="206" spans="1:15" hidden="1" x14ac:dyDescent="0.2">
      <c r="A206" s="74">
        <f t="shared" si="28"/>
        <v>197</v>
      </c>
      <c r="B206" s="187"/>
      <c r="C206" s="188"/>
      <c r="D206" s="243"/>
      <c r="E206" s="189"/>
      <c r="F206" s="190">
        <f t="shared" si="33"/>
        <v>0</v>
      </c>
      <c r="G206" s="264">
        <f t="shared" si="34"/>
        <v>0</v>
      </c>
      <c r="H206" s="258">
        <f t="shared" si="35"/>
        <v>0</v>
      </c>
      <c r="I206" s="257"/>
      <c r="J206" s="208" t="str">
        <f t="shared" si="31"/>
        <v/>
      </c>
      <c r="K206" s="224"/>
      <c r="L206" s="233">
        <f t="shared" si="32"/>
        <v>0</v>
      </c>
      <c r="M206" s="191"/>
      <c r="N206" s="192">
        <f t="shared" si="36"/>
        <v>0</v>
      </c>
      <c r="O206" s="193">
        <f t="shared" si="37"/>
        <v>0</v>
      </c>
    </row>
    <row r="207" spans="1:15" hidden="1" x14ac:dyDescent="0.2">
      <c r="A207" s="74">
        <f t="shared" si="28"/>
        <v>198</v>
      </c>
      <c r="B207" s="187"/>
      <c r="C207" s="188"/>
      <c r="D207" s="243"/>
      <c r="E207" s="189"/>
      <c r="F207" s="190">
        <f t="shared" si="33"/>
        <v>0</v>
      </c>
      <c r="G207" s="264">
        <f t="shared" si="34"/>
        <v>0</v>
      </c>
      <c r="H207" s="258">
        <f t="shared" si="35"/>
        <v>0</v>
      </c>
      <c r="I207" s="257"/>
      <c r="J207" s="208" t="str">
        <f t="shared" si="31"/>
        <v/>
      </c>
      <c r="K207" s="224"/>
      <c r="L207" s="233">
        <f t="shared" si="32"/>
        <v>0</v>
      </c>
      <c r="M207" s="191"/>
      <c r="N207" s="192">
        <f t="shared" si="36"/>
        <v>0</v>
      </c>
      <c r="O207" s="193">
        <f t="shared" si="37"/>
        <v>0</v>
      </c>
    </row>
    <row r="208" spans="1:15" hidden="1" x14ac:dyDescent="0.2">
      <c r="A208" s="74">
        <f t="shared" si="28"/>
        <v>199</v>
      </c>
      <c r="B208" s="187"/>
      <c r="C208" s="188"/>
      <c r="D208" s="243"/>
      <c r="E208" s="189"/>
      <c r="F208" s="190">
        <f t="shared" si="33"/>
        <v>0</v>
      </c>
      <c r="G208" s="264">
        <f t="shared" si="34"/>
        <v>0</v>
      </c>
      <c r="H208" s="258">
        <f t="shared" si="35"/>
        <v>0</v>
      </c>
      <c r="I208" s="257"/>
      <c r="J208" s="208" t="str">
        <f t="shared" si="31"/>
        <v/>
      </c>
      <c r="K208" s="224"/>
      <c r="L208" s="233">
        <f t="shared" si="32"/>
        <v>0</v>
      </c>
      <c r="M208" s="191"/>
      <c r="N208" s="192">
        <f t="shared" si="36"/>
        <v>0</v>
      </c>
      <c r="O208" s="193">
        <f t="shared" si="37"/>
        <v>0</v>
      </c>
    </row>
    <row r="209" spans="1:15" ht="15.75" hidden="1" thickBot="1" x14ac:dyDescent="0.25">
      <c r="A209" s="74">
        <f t="shared" si="28"/>
        <v>200</v>
      </c>
      <c r="B209" s="187"/>
      <c r="C209" s="188"/>
      <c r="D209" s="244"/>
      <c r="E209" s="189"/>
      <c r="F209" s="190">
        <f t="shared" si="33"/>
        <v>0</v>
      </c>
      <c r="G209" s="264">
        <f t="shared" si="34"/>
        <v>0</v>
      </c>
      <c r="H209" s="258">
        <f t="shared" si="35"/>
        <v>0</v>
      </c>
      <c r="I209" s="257"/>
      <c r="J209" s="208" t="str">
        <f t="shared" si="31"/>
        <v/>
      </c>
      <c r="K209" s="224"/>
      <c r="L209" s="233">
        <f t="shared" si="32"/>
        <v>0</v>
      </c>
      <c r="M209" s="191"/>
      <c r="N209" s="192">
        <f t="shared" si="36"/>
        <v>0</v>
      </c>
      <c r="O209" s="193">
        <f t="shared" si="37"/>
        <v>0</v>
      </c>
    </row>
    <row r="210" spans="1:15" s="221" customFormat="1" ht="20.100000000000001" customHeight="1" thickTop="1" thickBot="1" x14ac:dyDescent="0.3">
      <c r="A210" s="214"/>
      <c r="B210" s="215" t="s">
        <v>12</v>
      </c>
      <c r="C210" s="216"/>
      <c r="D210" s="245"/>
      <c r="E210" s="217"/>
      <c r="F210" s="218">
        <f>SUM(F10:F209)</f>
        <v>0</v>
      </c>
      <c r="G210" s="256"/>
      <c r="H210" s="218">
        <f>SUM(H10:H209)</f>
        <v>0</v>
      </c>
      <c r="I210" s="218">
        <f>SUM(I10:I209)</f>
        <v>0</v>
      </c>
      <c r="J210" s="260" t="str">
        <f>IFERROR((L210+N210)/F210,"")</f>
        <v/>
      </c>
      <c r="K210" s="225"/>
      <c r="L210" s="250">
        <f>SUM(L10:L209)</f>
        <v>0</v>
      </c>
      <c r="M210" s="220"/>
      <c r="N210" s="219">
        <f>SUM(N10:N209)</f>
        <v>0</v>
      </c>
      <c r="O210" s="219">
        <f>SUM(O10:O209)</f>
        <v>0</v>
      </c>
    </row>
    <row r="211" spans="1:15" ht="15.75" thickTop="1" x14ac:dyDescent="0.2"/>
    <row r="213" spans="1:15" x14ac:dyDescent="0.2">
      <c r="N213" s="113"/>
    </row>
    <row r="220" spans="1:15" hidden="1" x14ac:dyDescent="0.2">
      <c r="A220" s="140" t="s">
        <v>134</v>
      </c>
    </row>
    <row r="221" spans="1:15" hidden="1" x14ac:dyDescent="0.2">
      <c r="A221" s="140" t="s">
        <v>135</v>
      </c>
    </row>
    <row r="222" spans="1:15" hidden="1" x14ac:dyDescent="0.2">
      <c r="A222" s="140" t="s">
        <v>136</v>
      </c>
    </row>
    <row r="223" spans="1:15" hidden="1" x14ac:dyDescent="0.2">
      <c r="A223" s="140" t="s">
        <v>131</v>
      </c>
    </row>
    <row r="224" spans="1:15" hidden="1" x14ac:dyDescent="0.2">
      <c r="A224" s="140" t="s">
        <v>137</v>
      </c>
    </row>
    <row r="225" spans="1:1" hidden="1" x14ac:dyDescent="0.2">
      <c r="A225" s="140" t="s">
        <v>133</v>
      </c>
    </row>
    <row r="226" spans="1:1" hidden="1" x14ac:dyDescent="0.2">
      <c r="A226" s="140" t="s">
        <v>142</v>
      </c>
    </row>
    <row r="227" spans="1:1" hidden="1" x14ac:dyDescent="0.2">
      <c r="A227" s="140" t="s">
        <v>132</v>
      </c>
    </row>
    <row r="228" spans="1:1" x14ac:dyDescent="0.2">
      <c r="A228" s="140"/>
    </row>
    <row r="229" spans="1:1" x14ac:dyDescent="0.2">
      <c r="A229" s="140"/>
    </row>
    <row r="230" spans="1:1" x14ac:dyDescent="0.2">
      <c r="A230" s="140"/>
    </row>
    <row r="231" spans="1:1" x14ac:dyDescent="0.2">
      <c r="A231" s="140"/>
    </row>
    <row r="232" spans="1:1" x14ac:dyDescent="0.2">
      <c r="A232" s="140"/>
    </row>
    <row r="233" spans="1:1" x14ac:dyDescent="0.2">
      <c r="A233" s="140"/>
    </row>
    <row r="234" spans="1:1" x14ac:dyDescent="0.2">
      <c r="A234" s="140"/>
    </row>
    <row r="235" spans="1:1" x14ac:dyDescent="0.2">
      <c r="A235" s="140"/>
    </row>
    <row r="238" spans="1:1" hidden="1" x14ac:dyDescent="0.2"/>
    <row r="239" spans="1:1" hidden="1" x14ac:dyDescent="0.2"/>
    <row r="240" spans="1:1" hidden="1" x14ac:dyDescent="0.2"/>
    <row r="241" hidden="1" x14ac:dyDescent="0.2"/>
    <row r="242" hidden="1" x14ac:dyDescent="0.2"/>
  </sheetData>
  <sheetProtection algorithmName="SHA-512" hashValue="LWL0zzxp2qGVRcM/lJREZPUZfI1RUAO6TwypTjixdnlv/0T5iLZNeAHGItAqrg9Y1hUrD+lhN8RYaib/4y/XXA==" saltValue="1x+y82qrhFQYmU/THFKNWg==" spinCount="100000" sheet="1" objects="1" scenarios="1" formatColumns="0" formatRows="0"/>
  <sortState xmlns:xlrd2="http://schemas.microsoft.com/office/spreadsheetml/2017/richdata2" ref="A220:A227">
    <sortCondition ref="A220"/>
  </sortState>
  <mergeCells count="3">
    <mergeCell ref="G5:G6"/>
    <mergeCell ref="E6:F6"/>
    <mergeCell ref="A1:O4"/>
  </mergeCells>
  <conditionalFormatting sqref="E10:E209 B10:B209 K70:M209 K10:L69">
    <cfRule type="notContainsBlanks" dxfId="11" priority="11">
      <formula>LEN(TRIM(B10))&gt;0</formula>
    </cfRule>
  </conditionalFormatting>
  <conditionalFormatting sqref="J211:M224 B211:E224 E10:E209 B10:B209 K70:M209 K10:L69">
    <cfRule type="notContainsBlanks" dxfId="10" priority="10">
      <formula>LEN(TRIM(B10))&gt;0</formula>
    </cfRule>
  </conditionalFormatting>
  <conditionalFormatting sqref="C10:D209">
    <cfRule type="notContainsBlanks" dxfId="9" priority="9">
      <formula>LEN(TRIM(C10))&gt;0</formula>
    </cfRule>
  </conditionalFormatting>
  <conditionalFormatting sqref="C10:D209">
    <cfRule type="notContainsBlanks" dxfId="8" priority="8">
      <formula>LEN(TRIM(C10))&gt;0</formula>
    </cfRule>
  </conditionalFormatting>
  <conditionalFormatting sqref="G10:G209">
    <cfRule type="notContainsBlanks" dxfId="7" priority="4">
      <formula>LEN(TRIM(G10))&gt;0</formula>
    </cfRule>
  </conditionalFormatting>
  <conditionalFormatting sqref="G10:G209">
    <cfRule type="notContainsBlanks" dxfId="6" priority="3">
      <formula>LEN(TRIM(G10))&gt;0</formula>
    </cfRule>
  </conditionalFormatting>
  <conditionalFormatting sqref="M10:M69">
    <cfRule type="notContainsBlanks" dxfId="5" priority="2">
      <formula>LEN(TRIM(M10))&gt;0</formula>
    </cfRule>
  </conditionalFormatting>
  <conditionalFormatting sqref="M10:M69">
    <cfRule type="notContainsBlanks" dxfId="4" priority="1">
      <formula>LEN(TRIM(M10))&gt;0</formula>
    </cfRule>
  </conditionalFormatting>
  <dataValidations xWindow="400" yWindow="710" count="8">
    <dataValidation allowBlank="1" showInputMessage="1" showErrorMessage="1" promptTitle="Plan Quantity" prompt="Enter quantity for Hard Bid contracts and &quot;1&quot; for JOC contracts." sqref="B9" xr:uid="{00000000-0002-0000-0200-000000000000}"/>
    <dataValidation allowBlank="1" showInputMessage="1" showErrorMessage="1" promptTitle="Unit Price" prompt="Enter unit price for Hard Bid ontracts and category value for JOC contracts." sqref="E9" xr:uid="{00000000-0002-0000-0200-000001000000}"/>
    <dataValidation allowBlank="1" showInputMessage="1" showErrorMessage="1" promptTitle="Stored Material" prompt="Enter value of stockpiled material.  Value needs to be supported by paid invoices attached to this requisition." sqref="J9" xr:uid="{00000000-0002-0000-0200-000002000000}"/>
    <dataValidation allowBlank="1" showInputMessage="1" showErrorMessage="1" promptTitle="Quantity Previous Requisitions" prompt="Enter Plan Quantity Value (no dollar value) prior to this Requisition." sqref="K9:L9" xr:uid="{00000000-0002-0000-0200-000003000000}"/>
    <dataValidation allowBlank="1" showInputMessage="1" showErrorMessage="1" promptTitle="Quanity This Requisition" prompt="For Hard Bid contracts, this is the quantity (in units) on this requisition.  _x000a__x000a_For JOC contracts, this is the percentage of the category to be paid (in decimal, i.e.  0.35 = 35%)." sqref="M9" xr:uid="{00000000-0002-0000-0200-000004000000}"/>
    <dataValidation allowBlank="1" showErrorMessage="1" sqref="E10:E209 J10:M209 B10:B58 B60:B209" xr:uid="{00000000-0002-0000-0200-000005000000}"/>
    <dataValidation allowBlank="1" showInputMessage="1" showErrorMessage="1" promptTitle="Unhide Rows" prompt="For Additional Cells Unhide the Rows" sqref="B59" xr:uid="{00000000-0002-0000-0200-000006000000}"/>
    <dataValidation type="list" allowBlank="1" showInputMessage="1" showErrorMessage="1" sqref="D10:D209" xr:uid="{00000000-0002-0000-0200-000007000000}">
      <formula1>$A$220:$A$227</formula1>
    </dataValidation>
  </dataValidations>
  <pageMargins left="0.21" right="0.17" top="0.23" bottom="0.31" header="0.17" footer="0.17"/>
  <pageSetup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1"/>
  <sheetViews>
    <sheetView showZeros="0" zoomScale="80" zoomScaleNormal="80" zoomScalePageLayoutView="60" workbookViewId="0">
      <pane ySplit="9" topLeftCell="A10" activePane="bottomLeft" state="frozen"/>
      <selection activeCell="E15" sqref="E15:H15"/>
      <selection pane="bottomLeft" activeCell="H21" sqref="H21"/>
    </sheetView>
  </sheetViews>
  <sheetFormatPr defaultColWidth="8.88671875" defaultRowHeight="15" x14ac:dyDescent="0.2"/>
  <cols>
    <col min="1" max="1" width="5.109375" style="24" customWidth="1"/>
    <col min="2" max="2" width="51.109375" style="24" customWidth="1"/>
    <col min="3" max="3" width="9.6640625" style="40" customWidth="1"/>
    <col min="4" max="4" width="11.109375" style="39" customWidth="1"/>
    <col min="5" max="5" width="13.33203125" style="24" customWidth="1"/>
    <col min="6" max="6" width="15.6640625" style="39" customWidth="1"/>
    <col min="7" max="7" width="15.6640625" style="24" customWidth="1"/>
    <col min="8" max="8" width="12.77734375" style="228" bestFit="1" customWidth="1"/>
    <col min="9" max="9" width="15.6640625" style="24" customWidth="1"/>
    <col min="10" max="10" width="16.6640625" style="24" customWidth="1"/>
    <col min="11" max="16384" width="8.88671875" style="24"/>
  </cols>
  <sheetData>
    <row r="1" spans="1:10" ht="15.6" customHeight="1" x14ac:dyDescent="0.2">
      <c r="A1" s="386" t="s">
        <v>143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5.6" customHeight="1" x14ac:dyDescent="0.2">
      <c r="A2" s="386"/>
      <c r="B2" s="386"/>
      <c r="C2" s="386"/>
      <c r="D2" s="386"/>
      <c r="E2" s="386"/>
      <c r="F2" s="386"/>
      <c r="G2" s="386"/>
      <c r="H2" s="386"/>
      <c r="I2" s="386"/>
      <c r="J2" s="386"/>
    </row>
    <row r="3" spans="1:10" ht="28.5" customHeight="1" x14ac:dyDescent="0.2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">
      <c r="A4" s="386"/>
      <c r="B4" s="386"/>
      <c r="C4" s="386"/>
      <c r="D4" s="386"/>
      <c r="E4" s="386"/>
      <c r="F4" s="386"/>
      <c r="G4" s="386"/>
      <c r="H4" s="386"/>
      <c r="I4" s="386"/>
      <c r="J4" s="386"/>
    </row>
    <row r="5" spans="1:10" s="101" customFormat="1" ht="18" x14ac:dyDescent="0.25">
      <c r="A5" s="100"/>
      <c r="B5" s="100"/>
      <c r="C5" s="100"/>
      <c r="D5" s="100"/>
      <c r="E5" s="100"/>
      <c r="F5" s="387">
        <f>'Cover Page'!C5</f>
        <v>0</v>
      </c>
      <c r="G5" s="100"/>
      <c r="H5" s="236"/>
      <c r="I5" s="100"/>
      <c r="J5" s="100"/>
    </row>
    <row r="6" spans="1:10" s="101" customFormat="1" ht="18" x14ac:dyDescent="0.25">
      <c r="A6" s="78"/>
      <c r="B6" s="102"/>
      <c r="C6" s="385" t="s">
        <v>65</v>
      </c>
      <c r="D6" s="385"/>
      <c r="E6" s="385"/>
      <c r="F6" s="388"/>
      <c r="G6" s="105"/>
      <c r="H6" s="389" t="s">
        <v>79</v>
      </c>
      <c r="I6" s="389"/>
      <c r="J6" s="389"/>
    </row>
    <row r="7" spans="1:10" s="101" customFormat="1" ht="18" x14ac:dyDescent="0.25">
      <c r="A7" s="78" t="s">
        <v>6</v>
      </c>
      <c r="B7" s="102"/>
      <c r="C7" s="103"/>
      <c r="D7" s="106"/>
      <c r="E7" s="102"/>
      <c r="F7" s="234"/>
      <c r="G7" s="135" t="s">
        <v>80</v>
      </c>
      <c r="H7" s="199">
        <f>'Cover Page'!N6</f>
        <v>0</v>
      </c>
      <c r="I7" s="89" t="s">
        <v>5</v>
      </c>
      <c r="J7" s="200">
        <f>'Cover Page'!Q6</f>
        <v>0</v>
      </c>
    </row>
    <row r="8" spans="1:10" s="101" customFormat="1" ht="18.75" thickBot="1" x14ac:dyDescent="0.3">
      <c r="A8" s="107"/>
      <c r="B8" s="102"/>
      <c r="C8" s="103"/>
      <c r="D8" s="106"/>
      <c r="E8" s="102"/>
      <c r="F8" s="204"/>
      <c r="G8" s="105"/>
      <c r="H8" s="237"/>
      <c r="I8" s="105"/>
      <c r="J8" s="91"/>
    </row>
    <row r="9" spans="1:10" s="92" customFormat="1" ht="31.5" customHeight="1" thickTop="1" x14ac:dyDescent="0.25">
      <c r="A9" s="134" t="s">
        <v>35</v>
      </c>
      <c r="B9" s="134" t="s">
        <v>113</v>
      </c>
      <c r="C9" s="72" t="s">
        <v>54</v>
      </c>
      <c r="D9" s="73" t="s">
        <v>55</v>
      </c>
      <c r="E9" s="134" t="s">
        <v>36</v>
      </c>
      <c r="F9" s="73" t="s">
        <v>125</v>
      </c>
      <c r="G9" s="134" t="s">
        <v>126</v>
      </c>
      <c r="H9" s="227" t="s">
        <v>77</v>
      </c>
      <c r="I9" s="134" t="s">
        <v>127</v>
      </c>
      <c r="J9" s="134" t="s">
        <v>128</v>
      </c>
    </row>
    <row r="10" spans="1:10" ht="22.15" customHeight="1" x14ac:dyDescent="0.2">
      <c r="A10" s="1">
        <v>1</v>
      </c>
      <c r="B10" s="279"/>
      <c r="C10" s="281"/>
      <c r="D10" s="280"/>
      <c r="E10" s="184">
        <f t="shared" ref="E10" si="0">C10*D10</f>
        <v>0</v>
      </c>
      <c r="F10" s="252">
        <f t="shared" ref="F10" si="1">G10+I10</f>
        <v>0</v>
      </c>
      <c r="G10" s="198"/>
      <c r="H10" s="238"/>
      <c r="I10" s="184">
        <f t="shared" ref="I10" si="2">H10*D10</f>
        <v>0</v>
      </c>
      <c r="J10" s="186">
        <f>E10-I10-G10</f>
        <v>0</v>
      </c>
    </row>
    <row r="11" spans="1:10" ht="22.15" customHeight="1" x14ac:dyDescent="0.2">
      <c r="A11" s="1">
        <f>A10+1</f>
        <v>2</v>
      </c>
      <c r="B11" s="279"/>
      <c r="C11" s="281"/>
      <c r="D11" s="280"/>
      <c r="E11" s="184">
        <f t="shared" ref="E11:E59" si="3">C11*D11</f>
        <v>0</v>
      </c>
      <c r="F11" s="252">
        <f t="shared" ref="F11:F59" si="4">G11+I11</f>
        <v>0</v>
      </c>
      <c r="G11" s="198"/>
      <c r="H11" s="238"/>
      <c r="I11" s="184">
        <f t="shared" ref="I11:I59" si="5">H11*D11</f>
        <v>0</v>
      </c>
      <c r="J11" s="186">
        <f t="shared" ref="J11:J59" si="6">E11-I11-G11</f>
        <v>0</v>
      </c>
    </row>
    <row r="12" spans="1:10" ht="22.15" customHeight="1" x14ac:dyDescent="0.2">
      <c r="A12" s="1">
        <f t="shared" ref="A12:A58" si="7">A11+1</f>
        <v>3</v>
      </c>
      <c r="B12" s="279"/>
      <c r="C12" s="281"/>
      <c r="D12" s="280"/>
      <c r="E12" s="184">
        <f t="shared" si="3"/>
        <v>0</v>
      </c>
      <c r="F12" s="252">
        <f t="shared" si="4"/>
        <v>0</v>
      </c>
      <c r="G12" s="198"/>
      <c r="H12" s="238"/>
      <c r="I12" s="184">
        <f t="shared" si="5"/>
        <v>0</v>
      </c>
      <c r="J12" s="186">
        <f t="shared" si="6"/>
        <v>0</v>
      </c>
    </row>
    <row r="13" spans="1:10" ht="22.15" customHeight="1" x14ac:dyDescent="0.2">
      <c r="A13" s="1">
        <f t="shared" si="7"/>
        <v>4</v>
      </c>
      <c r="B13" s="279"/>
      <c r="C13" s="281"/>
      <c r="D13" s="280"/>
      <c r="E13" s="184">
        <f t="shared" si="3"/>
        <v>0</v>
      </c>
      <c r="F13" s="252">
        <f t="shared" si="4"/>
        <v>0</v>
      </c>
      <c r="G13" s="198"/>
      <c r="H13" s="238"/>
      <c r="I13" s="184">
        <f t="shared" si="5"/>
        <v>0</v>
      </c>
      <c r="J13" s="186">
        <f t="shared" si="6"/>
        <v>0</v>
      </c>
    </row>
    <row r="14" spans="1:10" ht="22.15" customHeight="1" x14ac:dyDescent="0.2">
      <c r="A14" s="1">
        <f t="shared" si="7"/>
        <v>5</v>
      </c>
      <c r="B14" s="196"/>
      <c r="C14" s="254"/>
      <c r="D14" s="251"/>
      <c r="E14" s="184">
        <f t="shared" si="3"/>
        <v>0</v>
      </c>
      <c r="F14" s="252">
        <f t="shared" si="4"/>
        <v>0</v>
      </c>
      <c r="G14" s="198"/>
      <c r="H14" s="238"/>
      <c r="I14" s="184">
        <f t="shared" si="5"/>
        <v>0</v>
      </c>
      <c r="J14" s="186">
        <f t="shared" si="6"/>
        <v>0</v>
      </c>
    </row>
    <row r="15" spans="1:10" ht="22.15" customHeight="1" x14ac:dyDescent="0.2">
      <c r="A15" s="1">
        <f t="shared" si="7"/>
        <v>6</v>
      </c>
      <c r="B15" s="196"/>
      <c r="C15" s="254"/>
      <c r="D15" s="251"/>
      <c r="E15" s="184">
        <f t="shared" si="3"/>
        <v>0</v>
      </c>
      <c r="F15" s="252">
        <f t="shared" si="4"/>
        <v>0</v>
      </c>
      <c r="G15" s="198"/>
      <c r="H15" s="238"/>
      <c r="I15" s="184">
        <f t="shared" si="5"/>
        <v>0</v>
      </c>
      <c r="J15" s="186">
        <f t="shared" si="6"/>
        <v>0</v>
      </c>
    </row>
    <row r="16" spans="1:10" ht="22.15" customHeight="1" x14ac:dyDescent="0.2">
      <c r="A16" s="1">
        <f t="shared" si="7"/>
        <v>7</v>
      </c>
      <c r="B16" s="196"/>
      <c r="C16" s="254"/>
      <c r="D16" s="251"/>
      <c r="E16" s="184">
        <f t="shared" si="3"/>
        <v>0</v>
      </c>
      <c r="F16" s="252">
        <f t="shared" si="4"/>
        <v>0</v>
      </c>
      <c r="G16" s="198"/>
      <c r="H16" s="238"/>
      <c r="I16" s="184">
        <f t="shared" si="5"/>
        <v>0</v>
      </c>
      <c r="J16" s="186">
        <f t="shared" si="6"/>
        <v>0</v>
      </c>
    </row>
    <row r="17" spans="1:10" ht="22.15" customHeight="1" x14ac:dyDescent="0.2">
      <c r="A17" s="1">
        <f t="shared" si="7"/>
        <v>8</v>
      </c>
      <c r="B17" s="196"/>
      <c r="C17" s="254"/>
      <c r="D17" s="251"/>
      <c r="E17" s="184">
        <f t="shared" si="3"/>
        <v>0</v>
      </c>
      <c r="F17" s="252">
        <f t="shared" si="4"/>
        <v>0</v>
      </c>
      <c r="G17" s="198"/>
      <c r="H17" s="238"/>
      <c r="I17" s="184">
        <f t="shared" si="5"/>
        <v>0</v>
      </c>
      <c r="J17" s="186">
        <f t="shared" si="6"/>
        <v>0</v>
      </c>
    </row>
    <row r="18" spans="1:10" ht="22.15" customHeight="1" x14ac:dyDescent="0.2">
      <c r="A18" s="1">
        <f t="shared" si="7"/>
        <v>9</v>
      </c>
      <c r="B18" s="196"/>
      <c r="C18" s="254"/>
      <c r="D18" s="251"/>
      <c r="E18" s="184">
        <f t="shared" si="3"/>
        <v>0</v>
      </c>
      <c r="F18" s="252">
        <f t="shared" si="4"/>
        <v>0</v>
      </c>
      <c r="G18" s="198"/>
      <c r="H18" s="238"/>
      <c r="I18" s="184">
        <f t="shared" si="5"/>
        <v>0</v>
      </c>
      <c r="J18" s="186">
        <f t="shared" si="6"/>
        <v>0</v>
      </c>
    </row>
    <row r="19" spans="1:10" ht="22.15" customHeight="1" x14ac:dyDescent="0.2">
      <c r="A19" s="1">
        <f t="shared" si="7"/>
        <v>10</v>
      </c>
      <c r="B19" s="196"/>
      <c r="C19" s="254"/>
      <c r="D19" s="251"/>
      <c r="E19" s="184">
        <f t="shared" si="3"/>
        <v>0</v>
      </c>
      <c r="F19" s="252">
        <f t="shared" si="4"/>
        <v>0</v>
      </c>
      <c r="G19" s="198"/>
      <c r="H19" s="238"/>
      <c r="I19" s="184">
        <f t="shared" si="5"/>
        <v>0</v>
      </c>
      <c r="J19" s="186">
        <f t="shared" si="6"/>
        <v>0</v>
      </c>
    </row>
    <row r="20" spans="1:10" ht="22.15" customHeight="1" x14ac:dyDescent="0.2">
      <c r="A20" s="1">
        <f t="shared" si="7"/>
        <v>11</v>
      </c>
      <c r="B20" s="196"/>
      <c r="C20" s="254"/>
      <c r="D20" s="251"/>
      <c r="E20" s="184">
        <f t="shared" si="3"/>
        <v>0</v>
      </c>
      <c r="F20" s="252">
        <f t="shared" si="4"/>
        <v>0</v>
      </c>
      <c r="G20" s="198"/>
      <c r="H20" s="238"/>
      <c r="I20" s="184">
        <f t="shared" si="5"/>
        <v>0</v>
      </c>
      <c r="J20" s="186">
        <f t="shared" si="6"/>
        <v>0</v>
      </c>
    </row>
    <row r="21" spans="1:10" ht="22.15" customHeight="1" x14ac:dyDescent="0.2">
      <c r="A21" s="1">
        <f t="shared" si="7"/>
        <v>12</v>
      </c>
      <c r="B21" s="196"/>
      <c r="C21" s="254"/>
      <c r="D21" s="251"/>
      <c r="E21" s="184">
        <f t="shared" si="3"/>
        <v>0</v>
      </c>
      <c r="F21" s="252">
        <f t="shared" si="4"/>
        <v>0</v>
      </c>
      <c r="G21" s="198"/>
      <c r="H21" s="238"/>
      <c r="I21" s="184">
        <f t="shared" si="5"/>
        <v>0</v>
      </c>
      <c r="J21" s="186">
        <f t="shared" si="6"/>
        <v>0</v>
      </c>
    </row>
    <row r="22" spans="1:10" ht="22.15" customHeight="1" x14ac:dyDescent="0.2">
      <c r="A22" s="1">
        <f t="shared" si="7"/>
        <v>13</v>
      </c>
      <c r="B22" s="196"/>
      <c r="C22" s="254"/>
      <c r="D22" s="251"/>
      <c r="E22" s="184">
        <f t="shared" si="3"/>
        <v>0</v>
      </c>
      <c r="F22" s="252">
        <f t="shared" si="4"/>
        <v>0</v>
      </c>
      <c r="G22" s="198"/>
      <c r="H22" s="238"/>
      <c r="I22" s="184">
        <f t="shared" si="5"/>
        <v>0</v>
      </c>
      <c r="J22" s="186">
        <f t="shared" si="6"/>
        <v>0</v>
      </c>
    </row>
    <row r="23" spans="1:10" ht="22.15" customHeight="1" x14ac:dyDescent="0.2">
      <c r="A23" s="1">
        <f t="shared" si="7"/>
        <v>14</v>
      </c>
      <c r="B23" s="196"/>
      <c r="C23" s="254"/>
      <c r="D23" s="251"/>
      <c r="E23" s="184">
        <f t="shared" si="3"/>
        <v>0</v>
      </c>
      <c r="F23" s="252">
        <f t="shared" si="4"/>
        <v>0</v>
      </c>
      <c r="G23" s="198"/>
      <c r="H23" s="238"/>
      <c r="I23" s="184">
        <f t="shared" si="5"/>
        <v>0</v>
      </c>
      <c r="J23" s="186">
        <f t="shared" si="6"/>
        <v>0</v>
      </c>
    </row>
    <row r="24" spans="1:10" ht="22.15" customHeight="1" x14ac:dyDescent="0.2">
      <c r="A24" s="1">
        <f t="shared" si="7"/>
        <v>15</v>
      </c>
      <c r="B24" s="196"/>
      <c r="C24" s="254"/>
      <c r="D24" s="251"/>
      <c r="E24" s="184">
        <f t="shared" si="3"/>
        <v>0</v>
      </c>
      <c r="F24" s="252">
        <f t="shared" si="4"/>
        <v>0</v>
      </c>
      <c r="G24" s="198"/>
      <c r="H24" s="238"/>
      <c r="I24" s="184">
        <f t="shared" si="5"/>
        <v>0</v>
      </c>
      <c r="J24" s="186">
        <f t="shared" si="6"/>
        <v>0</v>
      </c>
    </row>
    <row r="25" spans="1:10" ht="22.15" customHeight="1" x14ac:dyDescent="0.2">
      <c r="A25" s="1">
        <f t="shared" si="7"/>
        <v>16</v>
      </c>
      <c r="B25" s="196"/>
      <c r="C25" s="254"/>
      <c r="D25" s="251"/>
      <c r="E25" s="184">
        <f t="shared" si="3"/>
        <v>0</v>
      </c>
      <c r="F25" s="252">
        <f t="shared" si="4"/>
        <v>0</v>
      </c>
      <c r="G25" s="198"/>
      <c r="H25" s="238"/>
      <c r="I25" s="184">
        <f t="shared" si="5"/>
        <v>0</v>
      </c>
      <c r="J25" s="186">
        <f t="shared" si="6"/>
        <v>0</v>
      </c>
    </row>
    <row r="26" spans="1:10" ht="22.15" customHeight="1" x14ac:dyDescent="0.2">
      <c r="A26" s="1">
        <f t="shared" si="7"/>
        <v>17</v>
      </c>
      <c r="B26" s="196"/>
      <c r="C26" s="254"/>
      <c r="D26" s="251"/>
      <c r="E26" s="184">
        <f t="shared" si="3"/>
        <v>0</v>
      </c>
      <c r="F26" s="252">
        <f t="shared" si="4"/>
        <v>0</v>
      </c>
      <c r="G26" s="198"/>
      <c r="H26" s="238"/>
      <c r="I26" s="184">
        <f t="shared" si="5"/>
        <v>0</v>
      </c>
      <c r="J26" s="186">
        <f t="shared" si="6"/>
        <v>0</v>
      </c>
    </row>
    <row r="27" spans="1:10" ht="22.15" customHeight="1" x14ac:dyDescent="0.2">
      <c r="A27" s="1">
        <f t="shared" si="7"/>
        <v>18</v>
      </c>
      <c r="B27" s="196"/>
      <c r="C27" s="254"/>
      <c r="D27" s="251"/>
      <c r="E27" s="184">
        <f t="shared" si="3"/>
        <v>0</v>
      </c>
      <c r="F27" s="252">
        <f t="shared" si="4"/>
        <v>0</v>
      </c>
      <c r="G27" s="198"/>
      <c r="H27" s="238"/>
      <c r="I27" s="184">
        <f t="shared" si="5"/>
        <v>0</v>
      </c>
      <c r="J27" s="186">
        <f t="shared" si="6"/>
        <v>0</v>
      </c>
    </row>
    <row r="28" spans="1:10" ht="22.15" customHeight="1" x14ac:dyDescent="0.2">
      <c r="A28" s="1">
        <f t="shared" si="7"/>
        <v>19</v>
      </c>
      <c r="B28" s="196"/>
      <c r="C28" s="254"/>
      <c r="D28" s="251"/>
      <c r="E28" s="184">
        <f t="shared" si="3"/>
        <v>0</v>
      </c>
      <c r="F28" s="252">
        <f t="shared" si="4"/>
        <v>0</v>
      </c>
      <c r="G28" s="198"/>
      <c r="H28" s="238"/>
      <c r="I28" s="184">
        <f t="shared" si="5"/>
        <v>0</v>
      </c>
      <c r="J28" s="186">
        <f t="shared" si="6"/>
        <v>0</v>
      </c>
    </row>
    <row r="29" spans="1:10" ht="22.15" customHeight="1" x14ac:dyDescent="0.2">
      <c r="A29" s="1">
        <f t="shared" si="7"/>
        <v>20</v>
      </c>
      <c r="B29" s="196"/>
      <c r="C29" s="254"/>
      <c r="D29" s="251"/>
      <c r="E29" s="184">
        <f t="shared" si="3"/>
        <v>0</v>
      </c>
      <c r="F29" s="252">
        <f t="shared" si="4"/>
        <v>0</v>
      </c>
      <c r="G29" s="198"/>
      <c r="H29" s="238"/>
      <c r="I29" s="184">
        <f t="shared" si="5"/>
        <v>0</v>
      </c>
      <c r="J29" s="186">
        <f t="shared" si="6"/>
        <v>0</v>
      </c>
    </row>
    <row r="30" spans="1:10" ht="22.15" customHeight="1" x14ac:dyDescent="0.2">
      <c r="A30" s="1">
        <f t="shared" si="7"/>
        <v>21</v>
      </c>
      <c r="B30" s="196"/>
      <c r="C30" s="254"/>
      <c r="D30" s="251"/>
      <c r="E30" s="184">
        <f t="shared" si="3"/>
        <v>0</v>
      </c>
      <c r="F30" s="252">
        <f t="shared" si="4"/>
        <v>0</v>
      </c>
      <c r="G30" s="198"/>
      <c r="H30" s="238"/>
      <c r="I30" s="184">
        <f t="shared" si="5"/>
        <v>0</v>
      </c>
      <c r="J30" s="186">
        <f t="shared" si="6"/>
        <v>0</v>
      </c>
    </row>
    <row r="31" spans="1:10" ht="22.15" customHeight="1" x14ac:dyDescent="0.2">
      <c r="A31" s="1">
        <f t="shared" si="7"/>
        <v>22</v>
      </c>
      <c r="B31" s="196"/>
      <c r="C31" s="254"/>
      <c r="D31" s="251"/>
      <c r="E31" s="184">
        <f t="shared" si="3"/>
        <v>0</v>
      </c>
      <c r="F31" s="252">
        <f t="shared" si="4"/>
        <v>0</v>
      </c>
      <c r="G31" s="198"/>
      <c r="H31" s="238"/>
      <c r="I31" s="184">
        <f t="shared" si="5"/>
        <v>0</v>
      </c>
      <c r="J31" s="186">
        <f t="shared" si="6"/>
        <v>0</v>
      </c>
    </row>
    <row r="32" spans="1:10" ht="22.15" customHeight="1" x14ac:dyDescent="0.2">
      <c r="A32" s="1">
        <f t="shared" si="7"/>
        <v>23</v>
      </c>
      <c r="B32" s="196"/>
      <c r="C32" s="254"/>
      <c r="D32" s="251"/>
      <c r="E32" s="184">
        <f t="shared" si="3"/>
        <v>0</v>
      </c>
      <c r="F32" s="252">
        <f t="shared" si="4"/>
        <v>0</v>
      </c>
      <c r="G32" s="198"/>
      <c r="H32" s="238"/>
      <c r="I32" s="184">
        <f t="shared" si="5"/>
        <v>0</v>
      </c>
      <c r="J32" s="186">
        <f t="shared" si="6"/>
        <v>0</v>
      </c>
    </row>
    <row r="33" spans="1:10" ht="22.15" customHeight="1" x14ac:dyDescent="0.2">
      <c r="A33" s="1">
        <f t="shared" si="7"/>
        <v>24</v>
      </c>
      <c r="B33" s="196"/>
      <c r="C33" s="254"/>
      <c r="D33" s="251"/>
      <c r="E33" s="184">
        <f t="shared" si="3"/>
        <v>0</v>
      </c>
      <c r="F33" s="252">
        <f t="shared" si="4"/>
        <v>0</v>
      </c>
      <c r="G33" s="198"/>
      <c r="H33" s="238"/>
      <c r="I33" s="184">
        <f t="shared" si="5"/>
        <v>0</v>
      </c>
      <c r="J33" s="186">
        <f t="shared" si="6"/>
        <v>0</v>
      </c>
    </row>
    <row r="34" spans="1:10" ht="22.15" customHeight="1" x14ac:dyDescent="0.2">
      <c r="A34" s="1">
        <f t="shared" si="7"/>
        <v>25</v>
      </c>
      <c r="B34" s="196"/>
      <c r="C34" s="254"/>
      <c r="D34" s="251"/>
      <c r="E34" s="184">
        <f t="shared" si="3"/>
        <v>0</v>
      </c>
      <c r="F34" s="252">
        <f t="shared" si="4"/>
        <v>0</v>
      </c>
      <c r="G34" s="198"/>
      <c r="H34" s="238"/>
      <c r="I34" s="184">
        <f t="shared" si="5"/>
        <v>0</v>
      </c>
      <c r="J34" s="186">
        <f t="shared" si="6"/>
        <v>0</v>
      </c>
    </row>
    <row r="35" spans="1:10" ht="22.15" customHeight="1" x14ac:dyDescent="0.2">
      <c r="A35" s="1">
        <f t="shared" si="7"/>
        <v>26</v>
      </c>
      <c r="B35" s="196"/>
      <c r="C35" s="254"/>
      <c r="D35" s="251"/>
      <c r="E35" s="184">
        <f t="shared" si="3"/>
        <v>0</v>
      </c>
      <c r="F35" s="252">
        <f t="shared" si="4"/>
        <v>0</v>
      </c>
      <c r="G35" s="198"/>
      <c r="H35" s="238"/>
      <c r="I35" s="184">
        <f t="shared" si="5"/>
        <v>0</v>
      </c>
      <c r="J35" s="186">
        <f t="shared" si="6"/>
        <v>0</v>
      </c>
    </row>
    <row r="36" spans="1:10" ht="22.15" customHeight="1" x14ac:dyDescent="0.2">
      <c r="A36" s="1">
        <f t="shared" si="7"/>
        <v>27</v>
      </c>
      <c r="B36" s="196"/>
      <c r="C36" s="254"/>
      <c r="D36" s="251"/>
      <c r="E36" s="184">
        <f t="shared" si="3"/>
        <v>0</v>
      </c>
      <c r="F36" s="252">
        <f t="shared" si="4"/>
        <v>0</v>
      </c>
      <c r="G36" s="198"/>
      <c r="H36" s="238"/>
      <c r="I36" s="184">
        <f t="shared" si="5"/>
        <v>0</v>
      </c>
      <c r="J36" s="186">
        <f t="shared" si="6"/>
        <v>0</v>
      </c>
    </row>
    <row r="37" spans="1:10" ht="22.15" customHeight="1" x14ac:dyDescent="0.2">
      <c r="A37" s="1">
        <f t="shared" si="7"/>
        <v>28</v>
      </c>
      <c r="B37" s="196"/>
      <c r="C37" s="254"/>
      <c r="D37" s="251"/>
      <c r="E37" s="184">
        <f t="shared" si="3"/>
        <v>0</v>
      </c>
      <c r="F37" s="252">
        <f t="shared" si="4"/>
        <v>0</v>
      </c>
      <c r="G37" s="198"/>
      <c r="H37" s="238"/>
      <c r="I37" s="184">
        <f t="shared" si="5"/>
        <v>0</v>
      </c>
      <c r="J37" s="186">
        <f t="shared" si="6"/>
        <v>0</v>
      </c>
    </row>
    <row r="38" spans="1:10" ht="22.15" customHeight="1" x14ac:dyDescent="0.2">
      <c r="A38" s="1">
        <f t="shared" si="7"/>
        <v>29</v>
      </c>
      <c r="B38" s="196"/>
      <c r="C38" s="254"/>
      <c r="D38" s="251"/>
      <c r="E38" s="184">
        <f t="shared" si="3"/>
        <v>0</v>
      </c>
      <c r="F38" s="252">
        <f t="shared" si="4"/>
        <v>0</v>
      </c>
      <c r="G38" s="198"/>
      <c r="H38" s="238"/>
      <c r="I38" s="184">
        <f t="shared" si="5"/>
        <v>0</v>
      </c>
      <c r="J38" s="186">
        <f t="shared" si="6"/>
        <v>0</v>
      </c>
    </row>
    <row r="39" spans="1:10" ht="22.15" customHeight="1" thickBot="1" x14ac:dyDescent="0.25">
      <c r="A39" s="1">
        <f t="shared" si="7"/>
        <v>30</v>
      </c>
      <c r="B39" s="196"/>
      <c r="C39" s="254"/>
      <c r="D39" s="251"/>
      <c r="E39" s="184">
        <f t="shared" si="3"/>
        <v>0</v>
      </c>
      <c r="F39" s="252">
        <f t="shared" si="4"/>
        <v>0</v>
      </c>
      <c r="G39" s="198"/>
      <c r="H39" s="238"/>
      <c r="I39" s="184">
        <f t="shared" si="5"/>
        <v>0</v>
      </c>
      <c r="J39" s="186">
        <f t="shared" si="6"/>
        <v>0</v>
      </c>
    </row>
    <row r="40" spans="1:10" ht="22.15" hidden="1" customHeight="1" x14ac:dyDescent="0.2">
      <c r="A40" s="1">
        <f t="shared" si="7"/>
        <v>31</v>
      </c>
      <c r="B40" s="196"/>
      <c r="C40" s="94"/>
      <c r="D40" s="95"/>
      <c r="E40" s="184">
        <f t="shared" si="3"/>
        <v>0</v>
      </c>
      <c r="F40" s="235">
        <f t="shared" si="4"/>
        <v>0</v>
      </c>
      <c r="G40" s="198"/>
      <c r="H40" s="238"/>
      <c r="I40" s="184">
        <f t="shared" si="5"/>
        <v>0</v>
      </c>
      <c r="J40" s="186">
        <f t="shared" si="6"/>
        <v>0</v>
      </c>
    </row>
    <row r="41" spans="1:10" ht="22.15" hidden="1" customHeight="1" x14ac:dyDescent="0.2">
      <c r="A41" s="1">
        <f t="shared" si="7"/>
        <v>32</v>
      </c>
      <c r="B41" s="196"/>
      <c r="C41" s="94"/>
      <c r="D41" s="95"/>
      <c r="E41" s="184">
        <f t="shared" si="3"/>
        <v>0</v>
      </c>
      <c r="F41" s="235">
        <f t="shared" si="4"/>
        <v>0</v>
      </c>
      <c r="G41" s="198"/>
      <c r="H41" s="238"/>
      <c r="I41" s="184">
        <f t="shared" si="5"/>
        <v>0</v>
      </c>
      <c r="J41" s="186">
        <f t="shared" si="6"/>
        <v>0</v>
      </c>
    </row>
    <row r="42" spans="1:10" ht="22.15" hidden="1" customHeight="1" x14ac:dyDescent="0.2">
      <c r="A42" s="1">
        <f t="shared" si="7"/>
        <v>33</v>
      </c>
      <c r="B42" s="196"/>
      <c r="C42" s="94"/>
      <c r="D42" s="95"/>
      <c r="E42" s="184">
        <f t="shared" si="3"/>
        <v>0</v>
      </c>
      <c r="F42" s="235">
        <f t="shared" si="4"/>
        <v>0</v>
      </c>
      <c r="G42" s="198"/>
      <c r="H42" s="238"/>
      <c r="I42" s="184">
        <f t="shared" si="5"/>
        <v>0</v>
      </c>
      <c r="J42" s="186">
        <f t="shared" si="6"/>
        <v>0</v>
      </c>
    </row>
    <row r="43" spans="1:10" ht="22.15" hidden="1" customHeight="1" x14ac:dyDescent="0.2">
      <c r="A43" s="1">
        <f t="shared" si="7"/>
        <v>34</v>
      </c>
      <c r="B43" s="196"/>
      <c r="C43" s="94"/>
      <c r="D43" s="95"/>
      <c r="E43" s="184">
        <f t="shared" si="3"/>
        <v>0</v>
      </c>
      <c r="F43" s="235">
        <f t="shared" si="4"/>
        <v>0</v>
      </c>
      <c r="G43" s="198"/>
      <c r="H43" s="238"/>
      <c r="I43" s="184">
        <f t="shared" si="5"/>
        <v>0</v>
      </c>
      <c r="J43" s="186">
        <f t="shared" si="6"/>
        <v>0</v>
      </c>
    </row>
    <row r="44" spans="1:10" ht="22.15" hidden="1" customHeight="1" x14ac:dyDescent="0.2">
      <c r="A44" s="1">
        <f t="shared" si="7"/>
        <v>35</v>
      </c>
      <c r="B44" s="196"/>
      <c r="C44" s="94"/>
      <c r="D44" s="95"/>
      <c r="E44" s="184">
        <f t="shared" si="3"/>
        <v>0</v>
      </c>
      <c r="F44" s="235">
        <f t="shared" si="4"/>
        <v>0</v>
      </c>
      <c r="G44" s="198"/>
      <c r="H44" s="238"/>
      <c r="I44" s="184">
        <f t="shared" si="5"/>
        <v>0</v>
      </c>
      <c r="J44" s="186">
        <f t="shared" si="6"/>
        <v>0</v>
      </c>
    </row>
    <row r="45" spans="1:10" ht="22.15" hidden="1" customHeight="1" x14ac:dyDescent="0.2">
      <c r="A45" s="1">
        <f t="shared" si="7"/>
        <v>36</v>
      </c>
      <c r="B45" s="196"/>
      <c r="C45" s="94"/>
      <c r="D45" s="95"/>
      <c r="E45" s="184">
        <f t="shared" si="3"/>
        <v>0</v>
      </c>
      <c r="F45" s="235">
        <f t="shared" si="4"/>
        <v>0</v>
      </c>
      <c r="G45" s="198"/>
      <c r="H45" s="238"/>
      <c r="I45" s="184">
        <f t="shared" si="5"/>
        <v>0</v>
      </c>
      <c r="J45" s="186">
        <f t="shared" si="6"/>
        <v>0</v>
      </c>
    </row>
    <row r="46" spans="1:10" ht="22.15" hidden="1" customHeight="1" x14ac:dyDescent="0.2">
      <c r="A46" s="1">
        <f t="shared" si="7"/>
        <v>37</v>
      </c>
      <c r="B46" s="196"/>
      <c r="C46" s="94"/>
      <c r="D46" s="95"/>
      <c r="E46" s="184">
        <f t="shared" si="3"/>
        <v>0</v>
      </c>
      <c r="F46" s="235">
        <f t="shared" si="4"/>
        <v>0</v>
      </c>
      <c r="G46" s="198"/>
      <c r="H46" s="238"/>
      <c r="I46" s="184">
        <f t="shared" si="5"/>
        <v>0</v>
      </c>
      <c r="J46" s="186">
        <f t="shared" si="6"/>
        <v>0</v>
      </c>
    </row>
    <row r="47" spans="1:10" ht="22.15" hidden="1" customHeight="1" x14ac:dyDescent="0.2">
      <c r="A47" s="1">
        <f t="shared" si="7"/>
        <v>38</v>
      </c>
      <c r="B47" s="196"/>
      <c r="C47" s="94"/>
      <c r="D47" s="95"/>
      <c r="E47" s="184">
        <f t="shared" si="3"/>
        <v>0</v>
      </c>
      <c r="F47" s="235">
        <f t="shared" si="4"/>
        <v>0</v>
      </c>
      <c r="G47" s="198"/>
      <c r="H47" s="238"/>
      <c r="I47" s="184">
        <f t="shared" si="5"/>
        <v>0</v>
      </c>
      <c r="J47" s="186">
        <f t="shared" si="6"/>
        <v>0</v>
      </c>
    </row>
    <row r="48" spans="1:10" ht="22.15" hidden="1" customHeight="1" x14ac:dyDescent="0.2">
      <c r="A48" s="1">
        <f t="shared" si="7"/>
        <v>39</v>
      </c>
      <c r="B48" s="196"/>
      <c r="C48" s="94"/>
      <c r="D48" s="95"/>
      <c r="E48" s="184">
        <f t="shared" si="3"/>
        <v>0</v>
      </c>
      <c r="F48" s="235">
        <f t="shared" si="4"/>
        <v>0</v>
      </c>
      <c r="G48" s="198"/>
      <c r="H48" s="238"/>
      <c r="I48" s="184">
        <f t="shared" si="5"/>
        <v>0</v>
      </c>
      <c r="J48" s="186">
        <f t="shared" si="6"/>
        <v>0</v>
      </c>
    </row>
    <row r="49" spans="1:10" ht="22.15" hidden="1" customHeight="1" x14ac:dyDescent="0.2">
      <c r="A49" s="1">
        <f t="shared" si="7"/>
        <v>40</v>
      </c>
      <c r="B49" s="196"/>
      <c r="C49" s="94"/>
      <c r="D49" s="95"/>
      <c r="E49" s="184">
        <f t="shared" si="3"/>
        <v>0</v>
      </c>
      <c r="F49" s="235">
        <f t="shared" si="4"/>
        <v>0</v>
      </c>
      <c r="G49" s="198"/>
      <c r="H49" s="238"/>
      <c r="I49" s="184">
        <f t="shared" si="5"/>
        <v>0</v>
      </c>
      <c r="J49" s="186">
        <f t="shared" si="6"/>
        <v>0</v>
      </c>
    </row>
    <row r="50" spans="1:10" ht="22.15" hidden="1" customHeight="1" x14ac:dyDescent="0.2">
      <c r="A50" s="1">
        <f t="shared" si="7"/>
        <v>41</v>
      </c>
      <c r="B50" s="196"/>
      <c r="C50" s="94"/>
      <c r="D50" s="95"/>
      <c r="E50" s="184">
        <f t="shared" si="3"/>
        <v>0</v>
      </c>
      <c r="F50" s="235">
        <f t="shared" si="4"/>
        <v>0</v>
      </c>
      <c r="G50" s="198"/>
      <c r="H50" s="238"/>
      <c r="I50" s="184">
        <f t="shared" si="5"/>
        <v>0</v>
      </c>
      <c r="J50" s="186">
        <f t="shared" si="6"/>
        <v>0</v>
      </c>
    </row>
    <row r="51" spans="1:10" ht="22.15" hidden="1" customHeight="1" x14ac:dyDescent="0.2">
      <c r="A51" s="1">
        <f t="shared" si="7"/>
        <v>42</v>
      </c>
      <c r="B51" s="196"/>
      <c r="C51" s="94"/>
      <c r="D51" s="95"/>
      <c r="E51" s="184">
        <f t="shared" si="3"/>
        <v>0</v>
      </c>
      <c r="F51" s="235">
        <f t="shared" si="4"/>
        <v>0</v>
      </c>
      <c r="G51" s="198"/>
      <c r="H51" s="238"/>
      <c r="I51" s="184">
        <f t="shared" si="5"/>
        <v>0</v>
      </c>
      <c r="J51" s="186">
        <f t="shared" si="6"/>
        <v>0</v>
      </c>
    </row>
    <row r="52" spans="1:10" ht="22.15" hidden="1" customHeight="1" x14ac:dyDescent="0.2">
      <c r="A52" s="1">
        <f t="shared" si="7"/>
        <v>43</v>
      </c>
      <c r="B52" s="196"/>
      <c r="C52" s="94"/>
      <c r="D52" s="95"/>
      <c r="E52" s="184">
        <f t="shared" si="3"/>
        <v>0</v>
      </c>
      <c r="F52" s="235">
        <f t="shared" si="4"/>
        <v>0</v>
      </c>
      <c r="G52" s="198"/>
      <c r="H52" s="238"/>
      <c r="I52" s="184">
        <f t="shared" si="5"/>
        <v>0</v>
      </c>
      <c r="J52" s="186">
        <f t="shared" si="6"/>
        <v>0</v>
      </c>
    </row>
    <row r="53" spans="1:10" ht="22.15" hidden="1" customHeight="1" x14ac:dyDescent="0.2">
      <c r="A53" s="1">
        <f t="shared" si="7"/>
        <v>44</v>
      </c>
      <c r="B53" s="196"/>
      <c r="C53" s="94"/>
      <c r="D53" s="95"/>
      <c r="E53" s="184">
        <f t="shared" si="3"/>
        <v>0</v>
      </c>
      <c r="F53" s="235">
        <f t="shared" si="4"/>
        <v>0</v>
      </c>
      <c r="G53" s="198"/>
      <c r="H53" s="238"/>
      <c r="I53" s="184">
        <f t="shared" si="5"/>
        <v>0</v>
      </c>
      <c r="J53" s="186">
        <f t="shared" si="6"/>
        <v>0</v>
      </c>
    </row>
    <row r="54" spans="1:10" ht="22.15" hidden="1" customHeight="1" x14ac:dyDescent="0.2">
      <c r="A54" s="1">
        <f t="shared" si="7"/>
        <v>45</v>
      </c>
      <c r="B54" s="196"/>
      <c r="C54" s="94"/>
      <c r="D54" s="95"/>
      <c r="E54" s="184">
        <f t="shared" si="3"/>
        <v>0</v>
      </c>
      <c r="F54" s="235">
        <f t="shared" si="4"/>
        <v>0</v>
      </c>
      <c r="G54" s="198"/>
      <c r="H54" s="238"/>
      <c r="I54" s="184">
        <f t="shared" si="5"/>
        <v>0</v>
      </c>
      <c r="J54" s="186">
        <f t="shared" si="6"/>
        <v>0</v>
      </c>
    </row>
    <row r="55" spans="1:10" ht="22.15" hidden="1" customHeight="1" x14ac:dyDescent="0.2">
      <c r="A55" s="1">
        <f t="shared" si="7"/>
        <v>46</v>
      </c>
      <c r="B55" s="196"/>
      <c r="C55" s="94"/>
      <c r="D55" s="95"/>
      <c r="E55" s="184">
        <f t="shared" si="3"/>
        <v>0</v>
      </c>
      <c r="F55" s="235">
        <f t="shared" si="4"/>
        <v>0</v>
      </c>
      <c r="G55" s="198"/>
      <c r="H55" s="238"/>
      <c r="I55" s="184">
        <f t="shared" si="5"/>
        <v>0</v>
      </c>
      <c r="J55" s="186">
        <f t="shared" si="6"/>
        <v>0</v>
      </c>
    </row>
    <row r="56" spans="1:10" ht="22.15" hidden="1" customHeight="1" x14ac:dyDescent="0.2">
      <c r="A56" s="1">
        <f t="shared" si="7"/>
        <v>47</v>
      </c>
      <c r="B56" s="196"/>
      <c r="C56" s="94"/>
      <c r="D56" s="95"/>
      <c r="E56" s="184">
        <f t="shared" si="3"/>
        <v>0</v>
      </c>
      <c r="F56" s="235">
        <f t="shared" si="4"/>
        <v>0</v>
      </c>
      <c r="G56" s="198"/>
      <c r="H56" s="238"/>
      <c r="I56" s="184">
        <f t="shared" si="5"/>
        <v>0</v>
      </c>
      <c r="J56" s="186">
        <f t="shared" si="6"/>
        <v>0</v>
      </c>
    </row>
    <row r="57" spans="1:10" ht="22.15" hidden="1" customHeight="1" x14ac:dyDescent="0.2">
      <c r="A57" s="1">
        <f t="shared" si="7"/>
        <v>48</v>
      </c>
      <c r="B57" s="196"/>
      <c r="C57" s="94"/>
      <c r="D57" s="95"/>
      <c r="E57" s="184">
        <f t="shared" si="3"/>
        <v>0</v>
      </c>
      <c r="F57" s="235">
        <f t="shared" si="4"/>
        <v>0</v>
      </c>
      <c r="G57" s="198"/>
      <c r="H57" s="238"/>
      <c r="I57" s="184">
        <f t="shared" si="5"/>
        <v>0</v>
      </c>
      <c r="J57" s="186">
        <f t="shared" si="6"/>
        <v>0</v>
      </c>
    </row>
    <row r="58" spans="1:10" ht="22.15" hidden="1" customHeight="1" x14ac:dyDescent="0.2">
      <c r="A58" s="1">
        <f t="shared" si="7"/>
        <v>49</v>
      </c>
      <c r="B58" s="196"/>
      <c r="C58" s="94"/>
      <c r="D58" s="95"/>
      <c r="E58" s="184">
        <f t="shared" si="3"/>
        <v>0</v>
      </c>
      <c r="F58" s="235">
        <f t="shared" si="4"/>
        <v>0</v>
      </c>
      <c r="G58" s="198"/>
      <c r="H58" s="238"/>
      <c r="I58" s="184">
        <f t="shared" si="5"/>
        <v>0</v>
      </c>
      <c r="J58" s="186">
        <f t="shared" si="6"/>
        <v>0</v>
      </c>
    </row>
    <row r="59" spans="1:10" ht="22.15" hidden="1" customHeight="1" thickBot="1" x14ac:dyDescent="0.25">
      <c r="A59" s="1">
        <v>50</v>
      </c>
      <c r="B59" s="196"/>
      <c r="C59" s="94"/>
      <c r="D59" s="95"/>
      <c r="E59" s="184">
        <f t="shared" si="3"/>
        <v>0</v>
      </c>
      <c r="F59" s="235">
        <f t="shared" si="4"/>
        <v>0</v>
      </c>
      <c r="G59" s="198"/>
      <c r="H59" s="238"/>
      <c r="I59" s="184">
        <f t="shared" si="5"/>
        <v>0</v>
      </c>
      <c r="J59" s="186">
        <f t="shared" si="6"/>
        <v>0</v>
      </c>
    </row>
    <row r="60" spans="1:10" ht="22.15" customHeight="1" thickTop="1" thickBot="1" x14ac:dyDescent="0.3">
      <c r="A60" s="141"/>
      <c r="B60" s="93" t="s">
        <v>7</v>
      </c>
      <c r="C60" s="76"/>
      <c r="D60" s="77"/>
      <c r="E60" s="185">
        <f>SUM(E10:E50)</f>
        <v>0</v>
      </c>
      <c r="F60" s="248">
        <f>SUM(F10:F50)</f>
        <v>0</v>
      </c>
      <c r="G60" s="197">
        <f>SUM(G10:G50)</f>
        <v>0</v>
      </c>
      <c r="H60" s="239"/>
      <c r="I60" s="185">
        <f>SUM(I10:I50)</f>
        <v>0</v>
      </c>
      <c r="J60" s="185">
        <f>SUM(J10:J50)</f>
        <v>0</v>
      </c>
    </row>
    <row r="61" spans="1:10" ht="15.75" thickTop="1" x14ac:dyDescent="0.2"/>
  </sheetData>
  <sheetProtection algorithmName="SHA-512" hashValue="Dwn/sJCCfKtTKcW2jVkYS5p1WjzkPTiU9RxfS7iiAWhbOWDYvFD9uh5jDav2AatmrMHmFMUgaVhHXjnwyClTbQ==" saltValue="fND/xD+sChmjAJPuEqozzw==" spinCount="100000" sheet="1" selectLockedCells="1"/>
  <mergeCells count="4">
    <mergeCell ref="A1:J4"/>
    <mergeCell ref="F5:F6"/>
    <mergeCell ref="H6:J6"/>
    <mergeCell ref="C6:E6"/>
  </mergeCells>
  <conditionalFormatting sqref="B10:D59 G10:G59">
    <cfRule type="notContainsBlanks" dxfId="3" priority="2">
      <formula>LEN(TRIM(B10))&gt;0</formula>
    </cfRule>
  </conditionalFormatting>
  <conditionalFormatting sqref="B10:D59 G10:H59">
    <cfRule type="notContainsBlanks" dxfId="2" priority="1">
      <formula>LEN(TRIM(B10))&gt;0</formula>
    </cfRule>
  </conditionalFormatting>
  <dataValidations disablePrompts="1" count="2">
    <dataValidation allowBlank="1" showInputMessage="1" showErrorMessage="1" promptTitle="Description" prompt="Enter item description or JOC category.  _x000a_For Hard Bid contracts, include units (e.g. &quot;Type F Curb - Straight (LF)&quot;)" sqref="B9" xr:uid="{00000000-0002-0000-0300-000000000000}"/>
    <dataValidation allowBlank="1" showInputMessage="1" showErrorMessage="1" promptTitle="Quanitity" prompt="Enter quantity for Hard Bid contracts and &quot;1&quot; for JOC contracts." sqref="C9" xr:uid="{00000000-0002-0000-0300-000001000000}"/>
  </dataValidations>
  <pageMargins left="0.17" right="0.17" top="0.17" bottom="0.21" header="0.17" footer="0.17"/>
  <pageSetup scale="6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61"/>
  <sheetViews>
    <sheetView showZeros="0" zoomScale="80" zoomScaleNormal="80" zoomScalePageLayoutView="60" workbookViewId="0">
      <pane ySplit="9" topLeftCell="A10" activePane="bottomLeft" state="frozen"/>
      <selection activeCell="I16" sqref="I16"/>
      <selection pane="bottomLeft" activeCell="B11" sqref="B11"/>
    </sheetView>
  </sheetViews>
  <sheetFormatPr defaultColWidth="8.88671875" defaultRowHeight="15" x14ac:dyDescent="0.2"/>
  <cols>
    <col min="1" max="1" width="5.109375" style="24" customWidth="1"/>
    <col min="2" max="2" width="51.109375" style="24" customWidth="1"/>
    <col min="3" max="3" width="9.6640625" style="40" customWidth="1"/>
    <col min="4" max="4" width="11.109375" style="39" customWidth="1"/>
    <col min="5" max="5" width="13.33203125" style="24" customWidth="1"/>
    <col min="6" max="7" width="15.6640625" style="24" customWidth="1"/>
    <col min="8" max="8" width="12.77734375" style="40" customWidth="1"/>
    <col min="9" max="9" width="15.6640625" style="24" customWidth="1"/>
    <col min="10" max="10" width="16.6640625" style="24" customWidth="1"/>
    <col min="11" max="54" width="8.88671875" style="132"/>
    <col min="55" max="16384" width="8.88671875" style="24"/>
  </cols>
  <sheetData>
    <row r="1" spans="1:54" ht="15.6" customHeight="1" x14ac:dyDescent="0.2">
      <c r="A1" s="293" t="s">
        <v>143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54" ht="15.6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3"/>
    </row>
    <row r="3" spans="1:54" ht="28.5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</row>
    <row r="4" spans="1:54" x14ac:dyDescent="0.2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54" s="62" customFormat="1" ht="18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</row>
    <row r="6" spans="1:54" s="62" customFormat="1" ht="18" x14ac:dyDescent="0.25">
      <c r="A6" s="78"/>
      <c r="B6" s="102"/>
      <c r="C6" s="385" t="s">
        <v>65</v>
      </c>
      <c r="D6" s="385"/>
      <c r="E6" s="385"/>
      <c r="F6" s="138">
        <f>'Cover Page'!C5</f>
        <v>0</v>
      </c>
      <c r="G6" s="105"/>
      <c r="H6" s="389" t="s">
        <v>79</v>
      </c>
      <c r="I6" s="389"/>
      <c r="J6" s="389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</row>
    <row r="7" spans="1:54" s="62" customFormat="1" ht="18" x14ac:dyDescent="0.25">
      <c r="A7" s="78" t="s">
        <v>8</v>
      </c>
      <c r="B7" s="102"/>
      <c r="C7" s="103"/>
      <c r="D7" s="106"/>
      <c r="E7" s="102"/>
      <c r="F7" s="104"/>
      <c r="G7" s="135" t="s">
        <v>80</v>
      </c>
      <c r="H7" s="201">
        <f>'Cover Page'!N6</f>
        <v>0</v>
      </c>
      <c r="I7" s="89" t="s">
        <v>5</v>
      </c>
      <c r="J7" s="200">
        <f>'Cover Page'!Q6</f>
        <v>0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</row>
    <row r="8" spans="1:54" s="62" customFormat="1" ht="18.75" thickBot="1" x14ac:dyDescent="0.3">
      <c r="A8" s="107"/>
      <c r="B8" s="102"/>
      <c r="C8" s="103"/>
      <c r="D8" s="106"/>
      <c r="E8" s="102"/>
      <c r="F8" s="108"/>
      <c r="G8" s="105"/>
      <c r="H8" s="90"/>
      <c r="I8" s="105"/>
      <c r="J8" s="9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</row>
    <row r="9" spans="1:54" s="92" customFormat="1" ht="31.5" customHeight="1" thickTop="1" x14ac:dyDescent="0.25">
      <c r="A9" s="71" t="s">
        <v>35</v>
      </c>
      <c r="B9" s="134" t="s">
        <v>113</v>
      </c>
      <c r="C9" s="72" t="s">
        <v>54</v>
      </c>
      <c r="D9" s="73" t="s">
        <v>55</v>
      </c>
      <c r="E9" s="134" t="s">
        <v>36</v>
      </c>
      <c r="F9" s="73" t="s">
        <v>125</v>
      </c>
      <c r="G9" s="134" t="s">
        <v>126</v>
      </c>
      <c r="H9" s="227" t="s">
        <v>77</v>
      </c>
      <c r="I9" s="134" t="s">
        <v>127</v>
      </c>
      <c r="J9" s="134" t="s">
        <v>128</v>
      </c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</row>
    <row r="10" spans="1:54" ht="22.15" customHeight="1" x14ac:dyDescent="0.2">
      <c r="A10" s="1">
        <v>1</v>
      </c>
      <c r="B10" s="196"/>
      <c r="C10" s="253"/>
      <c r="D10" s="251"/>
      <c r="E10" s="184">
        <f t="shared" ref="E10" si="0">C10*D10</f>
        <v>0</v>
      </c>
      <c r="F10" s="261">
        <f t="shared" ref="F10" si="1">G10+I10</f>
        <v>0</v>
      </c>
      <c r="G10" s="198"/>
      <c r="H10" s="96"/>
      <c r="I10" s="184">
        <f t="shared" ref="I10" si="2">H10*D10</f>
        <v>0</v>
      </c>
      <c r="J10" s="186">
        <f>E10-I10-G10</f>
        <v>0</v>
      </c>
    </row>
    <row r="11" spans="1:54" ht="22.15" customHeight="1" x14ac:dyDescent="0.2">
      <c r="A11" s="1">
        <v>2</v>
      </c>
      <c r="B11" s="196"/>
      <c r="C11" s="94"/>
      <c r="D11" s="251"/>
      <c r="E11" s="184">
        <f t="shared" ref="E11:E59" si="3">C11*D11</f>
        <v>0</v>
      </c>
      <c r="F11" s="261">
        <f t="shared" ref="F11:F59" si="4">G11+I11</f>
        <v>0</v>
      </c>
      <c r="G11" s="198"/>
      <c r="H11" s="96"/>
      <c r="I11" s="184">
        <f t="shared" ref="I11:I59" si="5">H11*D11</f>
        <v>0</v>
      </c>
      <c r="J11" s="186">
        <f t="shared" ref="J11:J59" si="6">E11-I11-G11</f>
        <v>0</v>
      </c>
    </row>
    <row r="12" spans="1:54" ht="22.15" customHeight="1" x14ac:dyDescent="0.2">
      <c r="A12" s="1">
        <v>3</v>
      </c>
      <c r="B12" s="196"/>
      <c r="C12" s="94"/>
      <c r="D12" s="251"/>
      <c r="E12" s="184">
        <f t="shared" si="3"/>
        <v>0</v>
      </c>
      <c r="F12" s="261">
        <f t="shared" si="4"/>
        <v>0</v>
      </c>
      <c r="G12" s="198"/>
      <c r="H12" s="96"/>
      <c r="I12" s="184">
        <f t="shared" si="5"/>
        <v>0</v>
      </c>
      <c r="J12" s="186">
        <f t="shared" si="6"/>
        <v>0</v>
      </c>
    </row>
    <row r="13" spans="1:54" ht="22.15" customHeight="1" x14ac:dyDescent="0.2">
      <c r="A13" s="1">
        <v>4</v>
      </c>
      <c r="B13" s="196"/>
      <c r="C13" s="94"/>
      <c r="D13" s="251"/>
      <c r="E13" s="184">
        <f t="shared" si="3"/>
        <v>0</v>
      </c>
      <c r="F13" s="261">
        <f t="shared" si="4"/>
        <v>0</v>
      </c>
      <c r="G13" s="198"/>
      <c r="H13" s="96"/>
      <c r="I13" s="184">
        <f t="shared" si="5"/>
        <v>0</v>
      </c>
      <c r="J13" s="186">
        <f t="shared" si="6"/>
        <v>0</v>
      </c>
    </row>
    <row r="14" spans="1:54" ht="22.15" customHeight="1" x14ac:dyDescent="0.2">
      <c r="A14" s="1">
        <v>5</v>
      </c>
      <c r="B14" s="196"/>
      <c r="C14" s="94"/>
      <c r="D14" s="251"/>
      <c r="E14" s="184">
        <f t="shared" si="3"/>
        <v>0</v>
      </c>
      <c r="F14" s="261">
        <f t="shared" si="4"/>
        <v>0</v>
      </c>
      <c r="G14" s="198"/>
      <c r="H14" s="96"/>
      <c r="I14" s="184">
        <f t="shared" si="5"/>
        <v>0</v>
      </c>
      <c r="J14" s="186">
        <f t="shared" si="6"/>
        <v>0</v>
      </c>
    </row>
    <row r="15" spans="1:54" ht="22.15" customHeight="1" x14ac:dyDescent="0.2">
      <c r="A15" s="1">
        <v>6</v>
      </c>
      <c r="B15" s="196"/>
      <c r="C15" s="94"/>
      <c r="D15" s="251"/>
      <c r="E15" s="184">
        <f t="shared" si="3"/>
        <v>0</v>
      </c>
      <c r="F15" s="261">
        <f t="shared" si="4"/>
        <v>0</v>
      </c>
      <c r="G15" s="198"/>
      <c r="H15" s="96"/>
      <c r="I15" s="184">
        <f t="shared" si="5"/>
        <v>0</v>
      </c>
      <c r="J15" s="186">
        <f t="shared" si="6"/>
        <v>0</v>
      </c>
    </row>
    <row r="16" spans="1:54" ht="22.15" customHeight="1" x14ac:dyDescent="0.2">
      <c r="A16" s="1">
        <v>7</v>
      </c>
      <c r="B16" s="196"/>
      <c r="C16" s="94"/>
      <c r="D16" s="251"/>
      <c r="E16" s="184">
        <f t="shared" si="3"/>
        <v>0</v>
      </c>
      <c r="F16" s="261">
        <f t="shared" si="4"/>
        <v>0</v>
      </c>
      <c r="G16" s="198"/>
      <c r="H16" s="96"/>
      <c r="I16" s="184">
        <f t="shared" si="5"/>
        <v>0</v>
      </c>
      <c r="J16" s="186">
        <f t="shared" si="6"/>
        <v>0</v>
      </c>
    </row>
    <row r="17" spans="1:10" ht="22.15" customHeight="1" x14ac:dyDescent="0.2">
      <c r="A17" s="1">
        <v>8</v>
      </c>
      <c r="B17" s="196"/>
      <c r="C17" s="94"/>
      <c r="D17" s="251"/>
      <c r="E17" s="184">
        <f t="shared" si="3"/>
        <v>0</v>
      </c>
      <c r="F17" s="261">
        <f t="shared" si="4"/>
        <v>0</v>
      </c>
      <c r="G17" s="198"/>
      <c r="H17" s="96"/>
      <c r="I17" s="184">
        <f t="shared" si="5"/>
        <v>0</v>
      </c>
      <c r="J17" s="186">
        <f t="shared" si="6"/>
        <v>0</v>
      </c>
    </row>
    <row r="18" spans="1:10" ht="22.15" customHeight="1" x14ac:dyDescent="0.2">
      <c r="A18" s="1">
        <v>9</v>
      </c>
      <c r="B18" s="196"/>
      <c r="C18" s="94"/>
      <c r="D18" s="251"/>
      <c r="E18" s="184">
        <f t="shared" si="3"/>
        <v>0</v>
      </c>
      <c r="F18" s="261">
        <f t="shared" si="4"/>
        <v>0</v>
      </c>
      <c r="G18" s="198"/>
      <c r="H18" s="96"/>
      <c r="I18" s="184">
        <f t="shared" si="5"/>
        <v>0</v>
      </c>
      <c r="J18" s="186">
        <f t="shared" si="6"/>
        <v>0</v>
      </c>
    </row>
    <row r="19" spans="1:10" ht="22.15" customHeight="1" x14ac:dyDescent="0.2">
      <c r="A19" s="1">
        <v>10</v>
      </c>
      <c r="B19" s="196"/>
      <c r="C19" s="94"/>
      <c r="D19" s="251"/>
      <c r="E19" s="184">
        <f t="shared" si="3"/>
        <v>0</v>
      </c>
      <c r="F19" s="261">
        <f t="shared" si="4"/>
        <v>0</v>
      </c>
      <c r="G19" s="198"/>
      <c r="H19" s="96"/>
      <c r="I19" s="184">
        <f t="shared" si="5"/>
        <v>0</v>
      </c>
      <c r="J19" s="186">
        <f t="shared" si="6"/>
        <v>0</v>
      </c>
    </row>
    <row r="20" spans="1:10" ht="22.15" customHeight="1" x14ac:dyDescent="0.2">
      <c r="A20" s="1">
        <v>11</v>
      </c>
      <c r="B20" s="196"/>
      <c r="C20" s="94"/>
      <c r="D20" s="251"/>
      <c r="E20" s="184">
        <f t="shared" si="3"/>
        <v>0</v>
      </c>
      <c r="F20" s="261">
        <f t="shared" si="4"/>
        <v>0</v>
      </c>
      <c r="G20" s="198"/>
      <c r="H20" s="96"/>
      <c r="I20" s="184">
        <f t="shared" si="5"/>
        <v>0</v>
      </c>
      <c r="J20" s="186">
        <f t="shared" si="6"/>
        <v>0</v>
      </c>
    </row>
    <row r="21" spans="1:10" ht="22.15" customHeight="1" x14ac:dyDescent="0.2">
      <c r="A21" s="1">
        <v>12</v>
      </c>
      <c r="B21" s="196"/>
      <c r="C21" s="94"/>
      <c r="D21" s="251"/>
      <c r="E21" s="184">
        <f t="shared" si="3"/>
        <v>0</v>
      </c>
      <c r="F21" s="261">
        <f t="shared" si="4"/>
        <v>0</v>
      </c>
      <c r="G21" s="198"/>
      <c r="H21" s="96"/>
      <c r="I21" s="184">
        <f t="shared" si="5"/>
        <v>0</v>
      </c>
      <c r="J21" s="186">
        <f t="shared" si="6"/>
        <v>0</v>
      </c>
    </row>
    <row r="22" spans="1:10" ht="22.15" customHeight="1" x14ac:dyDescent="0.2">
      <c r="A22" s="1">
        <v>13</v>
      </c>
      <c r="B22" s="196"/>
      <c r="C22" s="94"/>
      <c r="D22" s="251"/>
      <c r="E22" s="184">
        <f t="shared" si="3"/>
        <v>0</v>
      </c>
      <c r="F22" s="261">
        <f t="shared" si="4"/>
        <v>0</v>
      </c>
      <c r="G22" s="198"/>
      <c r="H22" s="96"/>
      <c r="I22" s="184">
        <f t="shared" si="5"/>
        <v>0</v>
      </c>
      <c r="J22" s="186">
        <f t="shared" si="6"/>
        <v>0</v>
      </c>
    </row>
    <row r="23" spans="1:10" ht="22.15" customHeight="1" x14ac:dyDescent="0.2">
      <c r="A23" s="1">
        <v>14</v>
      </c>
      <c r="B23" s="196"/>
      <c r="C23" s="94"/>
      <c r="D23" s="251"/>
      <c r="E23" s="184">
        <f t="shared" si="3"/>
        <v>0</v>
      </c>
      <c r="F23" s="261">
        <f t="shared" si="4"/>
        <v>0</v>
      </c>
      <c r="G23" s="198"/>
      <c r="H23" s="96"/>
      <c r="I23" s="184">
        <f t="shared" si="5"/>
        <v>0</v>
      </c>
      <c r="J23" s="186">
        <f t="shared" si="6"/>
        <v>0</v>
      </c>
    </row>
    <row r="24" spans="1:10" ht="22.15" customHeight="1" x14ac:dyDescent="0.2">
      <c r="A24" s="1">
        <v>15</v>
      </c>
      <c r="B24" s="196"/>
      <c r="C24" s="94"/>
      <c r="D24" s="251"/>
      <c r="E24" s="184">
        <f t="shared" si="3"/>
        <v>0</v>
      </c>
      <c r="F24" s="261">
        <f t="shared" si="4"/>
        <v>0</v>
      </c>
      <c r="G24" s="198"/>
      <c r="H24" s="96"/>
      <c r="I24" s="184">
        <f t="shared" si="5"/>
        <v>0</v>
      </c>
      <c r="J24" s="186">
        <f t="shared" si="6"/>
        <v>0</v>
      </c>
    </row>
    <row r="25" spans="1:10" ht="22.15" customHeight="1" x14ac:dyDescent="0.2">
      <c r="A25" s="1">
        <v>16</v>
      </c>
      <c r="B25" s="196"/>
      <c r="C25" s="94"/>
      <c r="D25" s="251"/>
      <c r="E25" s="184">
        <f t="shared" si="3"/>
        <v>0</v>
      </c>
      <c r="F25" s="261">
        <f t="shared" si="4"/>
        <v>0</v>
      </c>
      <c r="G25" s="198"/>
      <c r="H25" s="96"/>
      <c r="I25" s="184">
        <f t="shared" si="5"/>
        <v>0</v>
      </c>
      <c r="J25" s="186">
        <f t="shared" si="6"/>
        <v>0</v>
      </c>
    </row>
    <row r="26" spans="1:10" ht="22.15" customHeight="1" x14ac:dyDescent="0.2">
      <c r="A26" s="1">
        <v>17</v>
      </c>
      <c r="B26" s="196"/>
      <c r="C26" s="94"/>
      <c r="D26" s="251"/>
      <c r="E26" s="184">
        <f t="shared" si="3"/>
        <v>0</v>
      </c>
      <c r="F26" s="261">
        <f t="shared" si="4"/>
        <v>0</v>
      </c>
      <c r="G26" s="198"/>
      <c r="H26" s="96"/>
      <c r="I26" s="184">
        <f t="shared" si="5"/>
        <v>0</v>
      </c>
      <c r="J26" s="186">
        <f t="shared" si="6"/>
        <v>0</v>
      </c>
    </row>
    <row r="27" spans="1:10" ht="22.15" customHeight="1" x14ac:dyDescent="0.2">
      <c r="A27" s="1">
        <v>18</v>
      </c>
      <c r="B27" s="196"/>
      <c r="C27" s="94"/>
      <c r="D27" s="251"/>
      <c r="E27" s="184">
        <f t="shared" si="3"/>
        <v>0</v>
      </c>
      <c r="F27" s="261">
        <f t="shared" si="4"/>
        <v>0</v>
      </c>
      <c r="G27" s="198"/>
      <c r="H27" s="96"/>
      <c r="I27" s="184">
        <f t="shared" si="5"/>
        <v>0</v>
      </c>
      <c r="J27" s="186">
        <f t="shared" si="6"/>
        <v>0</v>
      </c>
    </row>
    <row r="28" spans="1:10" ht="22.15" customHeight="1" x14ac:dyDescent="0.2">
      <c r="A28" s="1">
        <v>19</v>
      </c>
      <c r="B28" s="196"/>
      <c r="C28" s="94"/>
      <c r="D28" s="251"/>
      <c r="E28" s="184">
        <f t="shared" si="3"/>
        <v>0</v>
      </c>
      <c r="F28" s="261">
        <f t="shared" si="4"/>
        <v>0</v>
      </c>
      <c r="G28" s="198"/>
      <c r="H28" s="96"/>
      <c r="I28" s="184">
        <f t="shared" si="5"/>
        <v>0</v>
      </c>
      <c r="J28" s="186">
        <f t="shared" si="6"/>
        <v>0</v>
      </c>
    </row>
    <row r="29" spans="1:10" ht="22.15" customHeight="1" x14ac:dyDescent="0.2">
      <c r="A29" s="1">
        <v>20</v>
      </c>
      <c r="B29" s="196"/>
      <c r="C29" s="94"/>
      <c r="D29" s="251"/>
      <c r="E29" s="184">
        <f t="shared" si="3"/>
        <v>0</v>
      </c>
      <c r="F29" s="261">
        <f t="shared" si="4"/>
        <v>0</v>
      </c>
      <c r="G29" s="198"/>
      <c r="H29" s="96"/>
      <c r="I29" s="184">
        <f t="shared" si="5"/>
        <v>0</v>
      </c>
      <c r="J29" s="186">
        <f t="shared" si="6"/>
        <v>0</v>
      </c>
    </row>
    <row r="30" spans="1:10" ht="22.15" customHeight="1" x14ac:dyDescent="0.2">
      <c r="A30" s="1">
        <v>21</v>
      </c>
      <c r="B30" s="196"/>
      <c r="C30" s="94"/>
      <c r="D30" s="251"/>
      <c r="E30" s="184">
        <f t="shared" si="3"/>
        <v>0</v>
      </c>
      <c r="F30" s="261">
        <f t="shared" si="4"/>
        <v>0</v>
      </c>
      <c r="G30" s="198"/>
      <c r="H30" s="96"/>
      <c r="I30" s="184">
        <f t="shared" si="5"/>
        <v>0</v>
      </c>
      <c r="J30" s="186">
        <f t="shared" si="6"/>
        <v>0</v>
      </c>
    </row>
    <row r="31" spans="1:10" ht="22.15" customHeight="1" x14ac:dyDescent="0.2">
      <c r="A31" s="1">
        <v>22</v>
      </c>
      <c r="B31" s="196"/>
      <c r="C31" s="94"/>
      <c r="D31" s="251"/>
      <c r="E31" s="184">
        <f t="shared" si="3"/>
        <v>0</v>
      </c>
      <c r="F31" s="261">
        <f t="shared" si="4"/>
        <v>0</v>
      </c>
      <c r="G31" s="198"/>
      <c r="H31" s="96"/>
      <c r="I31" s="184">
        <f t="shared" si="5"/>
        <v>0</v>
      </c>
      <c r="J31" s="186">
        <f t="shared" si="6"/>
        <v>0</v>
      </c>
    </row>
    <row r="32" spans="1:10" ht="22.15" customHeight="1" x14ac:dyDescent="0.2">
      <c r="A32" s="1">
        <v>23</v>
      </c>
      <c r="B32" s="196"/>
      <c r="C32" s="94"/>
      <c r="D32" s="251"/>
      <c r="E32" s="184">
        <f t="shared" si="3"/>
        <v>0</v>
      </c>
      <c r="F32" s="261">
        <f t="shared" si="4"/>
        <v>0</v>
      </c>
      <c r="G32" s="198"/>
      <c r="H32" s="96"/>
      <c r="I32" s="184">
        <f t="shared" si="5"/>
        <v>0</v>
      </c>
      <c r="J32" s="186">
        <f t="shared" si="6"/>
        <v>0</v>
      </c>
    </row>
    <row r="33" spans="1:10" ht="22.15" customHeight="1" x14ac:dyDescent="0.2">
      <c r="A33" s="1">
        <v>24</v>
      </c>
      <c r="B33" s="196"/>
      <c r="C33" s="94"/>
      <c r="D33" s="251"/>
      <c r="E33" s="184">
        <f t="shared" si="3"/>
        <v>0</v>
      </c>
      <c r="F33" s="261">
        <f t="shared" si="4"/>
        <v>0</v>
      </c>
      <c r="G33" s="198"/>
      <c r="H33" s="96"/>
      <c r="I33" s="184">
        <f t="shared" si="5"/>
        <v>0</v>
      </c>
      <c r="J33" s="186">
        <f t="shared" si="6"/>
        <v>0</v>
      </c>
    </row>
    <row r="34" spans="1:10" ht="22.15" customHeight="1" x14ac:dyDescent="0.2">
      <c r="A34" s="1">
        <v>25</v>
      </c>
      <c r="B34" s="196"/>
      <c r="C34" s="94"/>
      <c r="D34" s="251"/>
      <c r="E34" s="184">
        <f t="shared" si="3"/>
        <v>0</v>
      </c>
      <c r="F34" s="261">
        <f t="shared" si="4"/>
        <v>0</v>
      </c>
      <c r="G34" s="198"/>
      <c r="H34" s="96"/>
      <c r="I34" s="184">
        <f t="shared" si="5"/>
        <v>0</v>
      </c>
      <c r="J34" s="186">
        <f t="shared" si="6"/>
        <v>0</v>
      </c>
    </row>
    <row r="35" spans="1:10" ht="22.15" customHeight="1" x14ac:dyDescent="0.2">
      <c r="A35" s="1">
        <v>26</v>
      </c>
      <c r="B35" s="196"/>
      <c r="C35" s="94"/>
      <c r="D35" s="251"/>
      <c r="E35" s="184">
        <f t="shared" si="3"/>
        <v>0</v>
      </c>
      <c r="F35" s="261">
        <f t="shared" si="4"/>
        <v>0</v>
      </c>
      <c r="G35" s="198"/>
      <c r="H35" s="96"/>
      <c r="I35" s="184">
        <f t="shared" si="5"/>
        <v>0</v>
      </c>
      <c r="J35" s="186">
        <f t="shared" si="6"/>
        <v>0</v>
      </c>
    </row>
    <row r="36" spans="1:10" ht="22.15" customHeight="1" x14ac:dyDescent="0.2">
      <c r="A36" s="1">
        <v>27</v>
      </c>
      <c r="B36" s="196"/>
      <c r="C36" s="94"/>
      <c r="D36" s="251"/>
      <c r="E36" s="184">
        <f t="shared" si="3"/>
        <v>0</v>
      </c>
      <c r="F36" s="261">
        <f t="shared" si="4"/>
        <v>0</v>
      </c>
      <c r="G36" s="198"/>
      <c r="H36" s="96"/>
      <c r="I36" s="184">
        <f t="shared" si="5"/>
        <v>0</v>
      </c>
      <c r="J36" s="186">
        <f t="shared" si="6"/>
        <v>0</v>
      </c>
    </row>
    <row r="37" spans="1:10" ht="22.15" customHeight="1" x14ac:dyDescent="0.2">
      <c r="A37" s="1">
        <v>28</v>
      </c>
      <c r="B37" s="196"/>
      <c r="C37" s="94"/>
      <c r="D37" s="251"/>
      <c r="E37" s="184">
        <f t="shared" si="3"/>
        <v>0</v>
      </c>
      <c r="F37" s="261">
        <f t="shared" si="4"/>
        <v>0</v>
      </c>
      <c r="G37" s="198"/>
      <c r="H37" s="96"/>
      <c r="I37" s="184">
        <f t="shared" si="5"/>
        <v>0</v>
      </c>
      <c r="J37" s="186">
        <f t="shared" si="6"/>
        <v>0</v>
      </c>
    </row>
    <row r="38" spans="1:10" ht="22.15" customHeight="1" x14ac:dyDescent="0.2">
      <c r="A38" s="1">
        <v>29</v>
      </c>
      <c r="B38" s="196"/>
      <c r="C38" s="94"/>
      <c r="D38" s="251"/>
      <c r="E38" s="184">
        <f t="shared" si="3"/>
        <v>0</v>
      </c>
      <c r="F38" s="261">
        <f t="shared" si="4"/>
        <v>0</v>
      </c>
      <c r="G38" s="198"/>
      <c r="H38" s="96"/>
      <c r="I38" s="184">
        <f t="shared" si="5"/>
        <v>0</v>
      </c>
      <c r="J38" s="186">
        <f t="shared" si="6"/>
        <v>0</v>
      </c>
    </row>
    <row r="39" spans="1:10" ht="22.15" customHeight="1" thickBot="1" x14ac:dyDescent="0.25">
      <c r="A39" s="1">
        <v>30</v>
      </c>
      <c r="B39" s="196"/>
      <c r="C39" s="94"/>
      <c r="D39" s="251"/>
      <c r="E39" s="184">
        <f t="shared" si="3"/>
        <v>0</v>
      </c>
      <c r="F39" s="261">
        <f t="shared" si="4"/>
        <v>0</v>
      </c>
      <c r="G39" s="198"/>
      <c r="H39" s="96"/>
      <c r="I39" s="184">
        <f t="shared" si="5"/>
        <v>0</v>
      </c>
      <c r="J39" s="186">
        <f t="shared" si="6"/>
        <v>0</v>
      </c>
    </row>
    <row r="40" spans="1:10" ht="22.15" hidden="1" customHeight="1" x14ac:dyDescent="0.2">
      <c r="A40" s="1">
        <v>31</v>
      </c>
      <c r="B40" s="196"/>
      <c r="C40" s="94"/>
      <c r="D40" s="95"/>
      <c r="E40" s="184">
        <f t="shared" si="3"/>
        <v>0</v>
      </c>
      <c r="F40" s="261">
        <f t="shared" si="4"/>
        <v>0</v>
      </c>
      <c r="G40" s="198"/>
      <c r="H40" s="96"/>
      <c r="I40" s="184">
        <f t="shared" si="5"/>
        <v>0</v>
      </c>
      <c r="J40" s="186">
        <f t="shared" si="6"/>
        <v>0</v>
      </c>
    </row>
    <row r="41" spans="1:10" ht="22.15" hidden="1" customHeight="1" x14ac:dyDescent="0.2">
      <c r="A41" s="1">
        <v>32</v>
      </c>
      <c r="B41" s="196"/>
      <c r="C41" s="94"/>
      <c r="D41" s="95"/>
      <c r="E41" s="184">
        <f t="shared" si="3"/>
        <v>0</v>
      </c>
      <c r="F41" s="261">
        <f t="shared" si="4"/>
        <v>0</v>
      </c>
      <c r="G41" s="198"/>
      <c r="H41" s="96"/>
      <c r="I41" s="184">
        <f t="shared" si="5"/>
        <v>0</v>
      </c>
      <c r="J41" s="186">
        <f t="shared" si="6"/>
        <v>0</v>
      </c>
    </row>
    <row r="42" spans="1:10" ht="22.15" hidden="1" customHeight="1" x14ac:dyDescent="0.2">
      <c r="A42" s="1">
        <v>33</v>
      </c>
      <c r="B42" s="196"/>
      <c r="C42" s="94"/>
      <c r="D42" s="95"/>
      <c r="E42" s="184">
        <f t="shared" si="3"/>
        <v>0</v>
      </c>
      <c r="F42" s="261">
        <f t="shared" si="4"/>
        <v>0</v>
      </c>
      <c r="G42" s="198"/>
      <c r="H42" s="96"/>
      <c r="I42" s="184">
        <f t="shared" si="5"/>
        <v>0</v>
      </c>
      <c r="J42" s="186">
        <f t="shared" si="6"/>
        <v>0</v>
      </c>
    </row>
    <row r="43" spans="1:10" ht="22.15" hidden="1" customHeight="1" x14ac:dyDescent="0.2">
      <c r="A43" s="1">
        <v>34</v>
      </c>
      <c r="B43" s="196"/>
      <c r="C43" s="94"/>
      <c r="D43" s="95"/>
      <c r="E43" s="184">
        <f t="shared" si="3"/>
        <v>0</v>
      </c>
      <c r="F43" s="261">
        <f t="shared" si="4"/>
        <v>0</v>
      </c>
      <c r="G43" s="198"/>
      <c r="H43" s="96"/>
      <c r="I43" s="184">
        <f t="shared" si="5"/>
        <v>0</v>
      </c>
      <c r="J43" s="186">
        <f t="shared" si="6"/>
        <v>0</v>
      </c>
    </row>
    <row r="44" spans="1:10" ht="22.15" hidden="1" customHeight="1" x14ac:dyDescent="0.2">
      <c r="A44" s="1">
        <v>35</v>
      </c>
      <c r="B44" s="196"/>
      <c r="C44" s="94"/>
      <c r="D44" s="95"/>
      <c r="E44" s="184">
        <f t="shared" si="3"/>
        <v>0</v>
      </c>
      <c r="F44" s="261">
        <f t="shared" si="4"/>
        <v>0</v>
      </c>
      <c r="G44" s="198"/>
      <c r="H44" s="96"/>
      <c r="I44" s="184">
        <f t="shared" si="5"/>
        <v>0</v>
      </c>
      <c r="J44" s="186">
        <f t="shared" si="6"/>
        <v>0</v>
      </c>
    </row>
    <row r="45" spans="1:10" ht="22.15" hidden="1" customHeight="1" x14ac:dyDescent="0.2">
      <c r="A45" s="1">
        <v>36</v>
      </c>
      <c r="B45" s="196"/>
      <c r="C45" s="94"/>
      <c r="D45" s="95"/>
      <c r="E45" s="184">
        <f t="shared" si="3"/>
        <v>0</v>
      </c>
      <c r="F45" s="261">
        <f t="shared" si="4"/>
        <v>0</v>
      </c>
      <c r="G45" s="198"/>
      <c r="H45" s="96"/>
      <c r="I45" s="184">
        <f t="shared" si="5"/>
        <v>0</v>
      </c>
      <c r="J45" s="186">
        <f t="shared" si="6"/>
        <v>0</v>
      </c>
    </row>
    <row r="46" spans="1:10" ht="22.15" hidden="1" customHeight="1" x14ac:dyDescent="0.2">
      <c r="A46" s="1">
        <v>37</v>
      </c>
      <c r="B46" s="196"/>
      <c r="C46" s="94"/>
      <c r="D46" s="95"/>
      <c r="E46" s="184">
        <f t="shared" si="3"/>
        <v>0</v>
      </c>
      <c r="F46" s="261">
        <f t="shared" si="4"/>
        <v>0</v>
      </c>
      <c r="G46" s="198"/>
      <c r="H46" s="96"/>
      <c r="I46" s="184">
        <f t="shared" si="5"/>
        <v>0</v>
      </c>
      <c r="J46" s="186">
        <f t="shared" si="6"/>
        <v>0</v>
      </c>
    </row>
    <row r="47" spans="1:10" ht="22.15" hidden="1" customHeight="1" x14ac:dyDescent="0.2">
      <c r="A47" s="1">
        <v>38</v>
      </c>
      <c r="B47" s="196"/>
      <c r="C47" s="94"/>
      <c r="D47" s="95"/>
      <c r="E47" s="184">
        <f t="shared" si="3"/>
        <v>0</v>
      </c>
      <c r="F47" s="261">
        <f t="shared" si="4"/>
        <v>0</v>
      </c>
      <c r="G47" s="198"/>
      <c r="H47" s="96"/>
      <c r="I47" s="184">
        <f t="shared" si="5"/>
        <v>0</v>
      </c>
      <c r="J47" s="186">
        <f t="shared" si="6"/>
        <v>0</v>
      </c>
    </row>
    <row r="48" spans="1:10" ht="22.15" hidden="1" customHeight="1" x14ac:dyDescent="0.2">
      <c r="A48" s="1">
        <v>39</v>
      </c>
      <c r="B48" s="196"/>
      <c r="C48" s="94"/>
      <c r="D48" s="95"/>
      <c r="E48" s="184">
        <f t="shared" si="3"/>
        <v>0</v>
      </c>
      <c r="F48" s="261">
        <f t="shared" si="4"/>
        <v>0</v>
      </c>
      <c r="G48" s="198"/>
      <c r="H48" s="96"/>
      <c r="I48" s="184">
        <f t="shared" si="5"/>
        <v>0</v>
      </c>
      <c r="J48" s="186">
        <f t="shared" si="6"/>
        <v>0</v>
      </c>
    </row>
    <row r="49" spans="1:10" ht="22.15" hidden="1" customHeight="1" x14ac:dyDescent="0.2">
      <c r="A49" s="1">
        <v>40</v>
      </c>
      <c r="B49" s="196"/>
      <c r="C49" s="94"/>
      <c r="D49" s="95"/>
      <c r="E49" s="184">
        <f t="shared" si="3"/>
        <v>0</v>
      </c>
      <c r="F49" s="261">
        <f t="shared" si="4"/>
        <v>0</v>
      </c>
      <c r="G49" s="198"/>
      <c r="H49" s="96"/>
      <c r="I49" s="184">
        <f t="shared" si="5"/>
        <v>0</v>
      </c>
      <c r="J49" s="186">
        <f t="shared" si="6"/>
        <v>0</v>
      </c>
    </row>
    <row r="50" spans="1:10" ht="22.15" hidden="1" customHeight="1" x14ac:dyDescent="0.2">
      <c r="A50" s="1">
        <v>41</v>
      </c>
      <c r="B50" s="196"/>
      <c r="C50" s="94"/>
      <c r="D50" s="95"/>
      <c r="E50" s="184">
        <f t="shared" si="3"/>
        <v>0</v>
      </c>
      <c r="F50" s="261">
        <f t="shared" si="4"/>
        <v>0</v>
      </c>
      <c r="G50" s="198"/>
      <c r="H50" s="96"/>
      <c r="I50" s="184">
        <f t="shared" si="5"/>
        <v>0</v>
      </c>
      <c r="J50" s="186">
        <f t="shared" si="6"/>
        <v>0</v>
      </c>
    </row>
    <row r="51" spans="1:10" ht="22.15" hidden="1" customHeight="1" x14ac:dyDescent="0.2">
      <c r="A51" s="1">
        <v>42</v>
      </c>
      <c r="B51" s="196"/>
      <c r="C51" s="94"/>
      <c r="D51" s="95"/>
      <c r="E51" s="184">
        <f t="shared" si="3"/>
        <v>0</v>
      </c>
      <c r="F51" s="261">
        <f t="shared" si="4"/>
        <v>0</v>
      </c>
      <c r="G51" s="198"/>
      <c r="H51" s="96"/>
      <c r="I51" s="184">
        <f t="shared" si="5"/>
        <v>0</v>
      </c>
      <c r="J51" s="186">
        <f t="shared" si="6"/>
        <v>0</v>
      </c>
    </row>
    <row r="52" spans="1:10" ht="22.15" hidden="1" customHeight="1" x14ac:dyDescent="0.2">
      <c r="A52" s="1">
        <v>43</v>
      </c>
      <c r="B52" s="196"/>
      <c r="C52" s="94"/>
      <c r="D52" s="95"/>
      <c r="E52" s="184">
        <f t="shared" si="3"/>
        <v>0</v>
      </c>
      <c r="F52" s="261">
        <f t="shared" si="4"/>
        <v>0</v>
      </c>
      <c r="G52" s="198"/>
      <c r="H52" s="96"/>
      <c r="I52" s="184">
        <f t="shared" si="5"/>
        <v>0</v>
      </c>
      <c r="J52" s="186">
        <f t="shared" si="6"/>
        <v>0</v>
      </c>
    </row>
    <row r="53" spans="1:10" ht="22.15" hidden="1" customHeight="1" x14ac:dyDescent="0.2">
      <c r="A53" s="1">
        <v>44</v>
      </c>
      <c r="B53" s="196"/>
      <c r="C53" s="94"/>
      <c r="D53" s="95"/>
      <c r="E53" s="184">
        <f t="shared" si="3"/>
        <v>0</v>
      </c>
      <c r="F53" s="261">
        <f t="shared" si="4"/>
        <v>0</v>
      </c>
      <c r="G53" s="198"/>
      <c r="H53" s="96"/>
      <c r="I53" s="184">
        <f t="shared" si="5"/>
        <v>0</v>
      </c>
      <c r="J53" s="186">
        <f t="shared" si="6"/>
        <v>0</v>
      </c>
    </row>
    <row r="54" spans="1:10" ht="22.15" hidden="1" customHeight="1" x14ac:dyDescent="0.2">
      <c r="A54" s="1">
        <v>45</v>
      </c>
      <c r="B54" s="196"/>
      <c r="C54" s="94"/>
      <c r="D54" s="95"/>
      <c r="E54" s="184">
        <f t="shared" si="3"/>
        <v>0</v>
      </c>
      <c r="F54" s="261">
        <f t="shared" si="4"/>
        <v>0</v>
      </c>
      <c r="G54" s="198"/>
      <c r="H54" s="96"/>
      <c r="I54" s="184">
        <f t="shared" si="5"/>
        <v>0</v>
      </c>
      <c r="J54" s="186">
        <f t="shared" si="6"/>
        <v>0</v>
      </c>
    </row>
    <row r="55" spans="1:10" ht="22.15" hidden="1" customHeight="1" x14ac:dyDescent="0.2">
      <c r="A55" s="1">
        <v>46</v>
      </c>
      <c r="B55" s="196"/>
      <c r="C55" s="94"/>
      <c r="D55" s="95"/>
      <c r="E55" s="184">
        <f t="shared" si="3"/>
        <v>0</v>
      </c>
      <c r="F55" s="261">
        <f t="shared" si="4"/>
        <v>0</v>
      </c>
      <c r="G55" s="198"/>
      <c r="H55" s="96"/>
      <c r="I55" s="184">
        <f t="shared" si="5"/>
        <v>0</v>
      </c>
      <c r="J55" s="186">
        <f t="shared" si="6"/>
        <v>0</v>
      </c>
    </row>
    <row r="56" spans="1:10" ht="22.15" hidden="1" customHeight="1" x14ac:dyDescent="0.2">
      <c r="A56" s="1">
        <v>47</v>
      </c>
      <c r="B56" s="196"/>
      <c r="C56" s="94"/>
      <c r="D56" s="95"/>
      <c r="E56" s="184">
        <f t="shared" si="3"/>
        <v>0</v>
      </c>
      <c r="F56" s="261">
        <f t="shared" si="4"/>
        <v>0</v>
      </c>
      <c r="G56" s="198"/>
      <c r="H56" s="96"/>
      <c r="I56" s="184">
        <f t="shared" si="5"/>
        <v>0</v>
      </c>
      <c r="J56" s="186">
        <f t="shared" si="6"/>
        <v>0</v>
      </c>
    </row>
    <row r="57" spans="1:10" ht="22.15" hidden="1" customHeight="1" x14ac:dyDescent="0.2">
      <c r="A57" s="1">
        <v>48</v>
      </c>
      <c r="B57" s="196"/>
      <c r="C57" s="94"/>
      <c r="D57" s="95"/>
      <c r="E57" s="184">
        <f t="shared" si="3"/>
        <v>0</v>
      </c>
      <c r="F57" s="261">
        <f t="shared" si="4"/>
        <v>0</v>
      </c>
      <c r="G57" s="198"/>
      <c r="H57" s="96"/>
      <c r="I57" s="184">
        <f t="shared" si="5"/>
        <v>0</v>
      </c>
      <c r="J57" s="186">
        <f t="shared" si="6"/>
        <v>0</v>
      </c>
    </row>
    <row r="58" spans="1:10" ht="22.15" hidden="1" customHeight="1" x14ac:dyDescent="0.2">
      <c r="A58" s="1">
        <v>49</v>
      </c>
      <c r="B58" s="196"/>
      <c r="C58" s="94"/>
      <c r="D58" s="95"/>
      <c r="E58" s="184">
        <f t="shared" si="3"/>
        <v>0</v>
      </c>
      <c r="F58" s="261">
        <f t="shared" si="4"/>
        <v>0</v>
      </c>
      <c r="G58" s="198"/>
      <c r="H58" s="96"/>
      <c r="I58" s="184">
        <f t="shared" si="5"/>
        <v>0</v>
      </c>
      <c r="J58" s="186">
        <f t="shared" si="6"/>
        <v>0</v>
      </c>
    </row>
    <row r="59" spans="1:10" ht="22.15" hidden="1" customHeight="1" thickBot="1" x14ac:dyDescent="0.25">
      <c r="A59" s="1">
        <v>50</v>
      </c>
      <c r="B59" s="196"/>
      <c r="C59" s="94"/>
      <c r="D59" s="95"/>
      <c r="E59" s="184">
        <f t="shared" si="3"/>
        <v>0</v>
      </c>
      <c r="F59" s="261">
        <f t="shared" si="4"/>
        <v>0</v>
      </c>
      <c r="G59" s="198"/>
      <c r="H59" s="96"/>
      <c r="I59" s="184">
        <f t="shared" si="5"/>
        <v>0</v>
      </c>
      <c r="J59" s="186">
        <f t="shared" si="6"/>
        <v>0</v>
      </c>
    </row>
    <row r="60" spans="1:10" ht="22.15" customHeight="1" thickTop="1" thickBot="1" x14ac:dyDescent="0.3">
      <c r="A60" s="141"/>
      <c r="B60" s="93" t="s">
        <v>9</v>
      </c>
      <c r="C60" s="76"/>
      <c r="D60" s="77"/>
      <c r="E60" s="185">
        <f>SUM(E10:E59)</f>
        <v>0</v>
      </c>
      <c r="F60" s="249">
        <f>SUM(F10:F59)</f>
        <v>0</v>
      </c>
      <c r="G60" s="197">
        <f>SUM(G10:G59)</f>
        <v>0</v>
      </c>
      <c r="H60" s="76"/>
      <c r="I60" s="185">
        <f>SUM(I10:I59)</f>
        <v>0</v>
      </c>
      <c r="J60" s="185">
        <f>SUM(J10:J59)</f>
        <v>0</v>
      </c>
    </row>
    <row r="61" spans="1:10" ht="15.75" thickTop="1" x14ac:dyDescent="0.2"/>
  </sheetData>
  <sheetProtection algorithmName="SHA-512" hashValue="t2ad2cc8a8LArAXRyZbeD8wtz2O5Nw2czKYcVhViyDPrChzRLD8l38HzPsQVFlNaeq2116XsgH7y97T8Hl7NMg==" saltValue="gM1+yb34BpKXxLqrhqvsSw==" spinCount="100000" sheet="1" selectLockedCells="1"/>
  <mergeCells count="3">
    <mergeCell ref="A1:J4"/>
    <mergeCell ref="H6:J6"/>
    <mergeCell ref="C6:E6"/>
  </mergeCells>
  <conditionalFormatting sqref="B10:D59 G10:G59">
    <cfRule type="notContainsBlanks" dxfId="1" priority="2">
      <formula>LEN(TRIM(B10))&gt;0</formula>
    </cfRule>
  </conditionalFormatting>
  <conditionalFormatting sqref="B10:D59 G10:H59">
    <cfRule type="notContainsBlanks" dxfId="0" priority="1">
      <formula>LEN(TRIM(B10))&gt;0</formula>
    </cfRule>
  </conditionalFormatting>
  <dataValidations count="3">
    <dataValidation allowBlank="1" showInputMessage="1" showErrorMessage="1" promptTitle="Description" prompt="Enter item description or JOC category.  _x000a_For Hard Bid contracts, include units (e.g. &quot;Type F Curb - Straight (LF)&quot;)" sqref="B9" xr:uid="{00000000-0002-0000-0400-000000000000}"/>
    <dataValidation allowBlank="1" showInputMessage="1" showErrorMessage="1" promptTitle="Quanitity" prompt="Enter quantity for Hard Bid contracts and &quot;1&quot; for JOC contracts." sqref="C9" xr:uid="{00000000-0002-0000-0400-000001000000}"/>
    <dataValidation allowBlank="1" showInputMessage="1" showErrorMessage="1" promptTitle="Unhide the Rows" prompt="For Additional Cells Unhide the Rows" sqref="B39" xr:uid="{00000000-0002-0000-0400-000002000000}"/>
  </dataValidations>
  <pageMargins left="0.18" right="0.17" top="0.17" bottom="0.26" header="0.17" footer="0.17"/>
  <pageSetup scale="6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Instructions</vt:lpstr>
      <vt:lpstr>Cover Page</vt:lpstr>
      <vt:lpstr>Quantity Summary</vt:lpstr>
      <vt:lpstr>Additive Change Order Summary</vt:lpstr>
      <vt:lpstr>Deductive Change Order Summary</vt:lpstr>
      <vt:lpstr>chief</vt:lpstr>
      <vt:lpstr>ld</vt:lpstr>
      <vt:lpstr>'Additive Change Order Summary'!Print_Area</vt:lpstr>
      <vt:lpstr>'Cover Page'!Print_Area</vt:lpstr>
      <vt:lpstr>'Deductive Change Order Summary'!Print_Area</vt:lpstr>
      <vt:lpstr>Instructions!Print_Area</vt:lpstr>
      <vt:lpstr>'Quantity Summary'!Print_Area</vt:lpstr>
      <vt:lpstr>'Additive Change Order Summary'!Print_Titles</vt:lpstr>
      <vt:lpstr>'Deductive Change Order Summary'!Print_Titles</vt:lpstr>
      <vt:lpstr>'Quantity Summary'!Print_Titles</vt:lpstr>
    </vt:vector>
  </TitlesOfParts>
  <Company>Miami-Dade/GSA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bdoyle</dc:creator>
  <cp:lastModifiedBy>Lopez, Marcia</cp:lastModifiedBy>
  <cp:lastPrinted>2021-09-17T16:26:58Z</cp:lastPrinted>
  <dcterms:created xsi:type="dcterms:W3CDTF">1999-03-19T15:16:16Z</dcterms:created>
  <dcterms:modified xsi:type="dcterms:W3CDTF">2022-02-25T18:07:44Z</dcterms:modified>
</cp:coreProperties>
</file>