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05" tabRatio="722" activeTab="0"/>
  </bookViews>
  <sheets>
    <sheet name="BID TAB." sheetId="1" r:id="rId1"/>
  </sheets>
  <definedNames/>
  <calcPr fullCalcOnLoad="1" fullPrecision="0"/>
</workbook>
</file>

<file path=xl/sharedStrings.xml><?xml version="1.0" encoding="utf-8"?>
<sst xmlns="http://schemas.openxmlformats.org/spreadsheetml/2006/main" count="224" uniqueCount="131">
  <si>
    <t>DESCRIPTION</t>
  </si>
  <si>
    <t>PAY-ITEM NO.</t>
  </si>
  <si>
    <t>QUANTITY</t>
  </si>
  <si>
    <t>101-1</t>
  </si>
  <si>
    <t>MOBILIZATION</t>
  </si>
  <si>
    <t>LS</t>
  </si>
  <si>
    <t>102-1</t>
  </si>
  <si>
    <t>MAINTENANCE OF TRAFFIC</t>
  </si>
  <si>
    <t>LF</t>
  </si>
  <si>
    <t>104-18</t>
  </si>
  <si>
    <t>INLET PROTECTION SYSTEM</t>
  </si>
  <si>
    <t>EA</t>
  </si>
  <si>
    <t>110-1-1</t>
  </si>
  <si>
    <t>CLEARING &amp; GRUBBING</t>
  </si>
  <si>
    <t>SY</t>
  </si>
  <si>
    <t>160-4</t>
  </si>
  <si>
    <t>TYPE B STABILIZATION</t>
  </si>
  <si>
    <t>285-706</t>
  </si>
  <si>
    <t>OPTIONAL BASE, BASE GROUP 06</t>
  </si>
  <si>
    <t>TN</t>
  </si>
  <si>
    <t>425-5</t>
  </si>
  <si>
    <t>MANHOLE, ADJUST</t>
  </si>
  <si>
    <t>425-6</t>
  </si>
  <si>
    <t>VALVE BOXES, ADJUST</t>
  </si>
  <si>
    <t>443-70-4</t>
  </si>
  <si>
    <t>520-1-10</t>
  </si>
  <si>
    <t>CONCRETE CURB &amp; GUTTER, TYPE F</t>
  </si>
  <si>
    <t>520-2-4</t>
  </si>
  <si>
    <t>CONCRETE CURB, TYPE D</t>
  </si>
  <si>
    <t>570-1-2</t>
  </si>
  <si>
    <t>PERFORMANCE TURF, SOD</t>
  </si>
  <si>
    <t>660-2-101</t>
  </si>
  <si>
    <t>711-11-125</t>
  </si>
  <si>
    <t>ITEM</t>
  </si>
  <si>
    <t>UNITS</t>
  </si>
  <si>
    <t>TOTAL AMOUNT</t>
  </si>
  <si>
    <t>ROADWAY AND HARDSCAPE PAY ITEMS</t>
  </si>
  <si>
    <t>SIGNING AND PAVEMENT MARKING PAY ITEMS</t>
  </si>
  <si>
    <t>ALLOWANCE FOR PERMITS</t>
  </si>
  <si>
    <t>N/A</t>
  </si>
  <si>
    <t>UNIT COST</t>
  </si>
  <si>
    <t>LUMP SUM PAY ITEMS</t>
  </si>
  <si>
    <t>327-70-1</t>
  </si>
  <si>
    <t>MILLING EXISTING ASPH PAVT, 1" AVG DEPTH</t>
  </si>
  <si>
    <t>331-2</t>
  </si>
  <si>
    <t>TYPE S-III ASPHALTIC CONCRETE, 1" (AS PER CITY OF MIAMI)</t>
  </si>
  <si>
    <t>425-1-541</t>
  </si>
  <si>
    <r>
      <t xml:space="preserve">CITY OF MIAMI INLETS TYPE "D-1" INLET </t>
    </r>
    <r>
      <rPr>
        <u val="single"/>
        <sz val="10"/>
        <rFont val="Arial"/>
        <family val="2"/>
      </rPr>
      <t>&lt;</t>
    </r>
    <r>
      <rPr>
        <sz val="10"/>
        <rFont val="Arial"/>
        <family val="2"/>
      </rPr>
      <t xml:space="preserve"> 10'</t>
    </r>
  </si>
  <si>
    <r>
      <t xml:space="preserve">CITY OF MIAMI INLETS TYPE "D-3" INLET </t>
    </r>
    <r>
      <rPr>
        <u val="single"/>
        <sz val="10"/>
        <rFont val="Arial"/>
        <family val="2"/>
      </rPr>
      <t>&lt;</t>
    </r>
    <r>
      <rPr>
        <sz val="10"/>
        <rFont val="Arial"/>
        <family val="2"/>
      </rPr>
      <t xml:space="preserve"> 10'</t>
    </r>
  </si>
  <si>
    <r>
      <t xml:space="preserve">CITY OF MIAMI INLETS TYPE "D-4" INLET </t>
    </r>
    <r>
      <rPr>
        <u val="single"/>
        <sz val="10"/>
        <rFont val="Arial"/>
        <family val="2"/>
      </rPr>
      <t>&lt;</t>
    </r>
    <r>
      <rPr>
        <sz val="10"/>
        <rFont val="Arial"/>
        <family val="2"/>
      </rPr>
      <t xml:space="preserve"> 10'</t>
    </r>
  </si>
  <si>
    <r>
      <t xml:space="preserve">CITY OF MIAMI INLETS TYPE "D-6" INLET </t>
    </r>
    <r>
      <rPr>
        <u val="single"/>
        <sz val="10"/>
        <rFont val="Arial"/>
        <family val="2"/>
      </rPr>
      <t>&lt;</t>
    </r>
    <r>
      <rPr>
        <sz val="10"/>
        <rFont val="Arial"/>
        <family val="2"/>
      </rPr>
      <t xml:space="preserve"> 10'</t>
    </r>
  </si>
  <si>
    <t>425-2-41</t>
  </si>
  <si>
    <r>
      <t xml:space="preserve">CITY OF MIAMI MANHOLES TYPE "A" </t>
    </r>
    <r>
      <rPr>
        <u val="single"/>
        <sz val="10"/>
        <rFont val="Arial"/>
        <family val="2"/>
      </rPr>
      <t>&lt;</t>
    </r>
    <r>
      <rPr>
        <sz val="10"/>
        <rFont val="Arial"/>
        <family val="2"/>
      </rPr>
      <t xml:space="preserve"> 10'</t>
    </r>
  </si>
  <si>
    <t>425-4</t>
  </si>
  <si>
    <t>INLET, ADJUST</t>
  </si>
  <si>
    <t>430-94-1</t>
  </si>
  <si>
    <t>DESILTING PIPE</t>
  </si>
  <si>
    <t>DESILTING STRUCTURE</t>
  </si>
  <si>
    <t>430-175-118</t>
  </si>
  <si>
    <t>430-200</t>
  </si>
  <si>
    <t>12" INLINE CHECK VALVE (F&amp;I)</t>
  </si>
  <si>
    <t>18" INLINE CHECK VALVE (F&amp;I)</t>
  </si>
  <si>
    <t>30" INLINE CHECK VALVE (F&amp;I)</t>
  </si>
  <si>
    <t>520-3</t>
  </si>
  <si>
    <t>MOUNTABLE CURB</t>
  </si>
  <si>
    <t>LOOP ASSEMBLY</t>
  </si>
  <si>
    <t>THERMOPLASTIC, STANDARD, WHITE, SOLID, 24"</t>
  </si>
  <si>
    <t>SUB-TOTAL BASE BID</t>
  </si>
  <si>
    <t>FOR PERFORMING PREPARATORY WORK AND OPERATIONS IN MOBILIZING FOR BEGINNING THE WORK OF THE PROJECT, INCLUDING PREPARATION AND ACCEPTANCE OF MOT, BUT EXCLUDING MATERIALS AND PERMIT COSTS, BOTH OF WHICH ARE PAID UNDER OTHER PAYMENT ITEMS (5%).</t>
  </si>
  <si>
    <t>AS</t>
  </si>
  <si>
    <t>FOR SELLING AND DELIVERING TO THE DEPARTMENT 10" ZINC COATED DUCTILE IRON PIPE, FITTINGS AND RESTRAINERS FOR WATER MAIN.</t>
  </si>
  <si>
    <t>FOR INSTALLING 10-INCH ZINC COATED DUCTILE IRON PIPE, FITTINGS AND RESTRAINERS FOR WATER MAIN.</t>
  </si>
  <si>
    <t>FOR SELLING AND DELIVERING TO THE DEPARTMENT 8-INCH ZINC COATED DUCTILE IRON PIPE, FITTINGS, VALVES AND RESTRAINERS FOR WATER MAIN.</t>
  </si>
  <si>
    <t>FOR INSTALLING 8-INCH ZINC COATED DUCTILE IRON PIPE, FITTINGS, VALVES AND RESTRAINERS FOR WATER MAIN.</t>
  </si>
  <si>
    <t>FOR SELLING AND DELIVERING TO THE DEPARTMENT 6-INCH ZINC COATED DUCTILE IRON PIPE, FITTINGS, VALVES AND RESTRAINERS FOR WATER MAIN.</t>
  </si>
  <si>
    <t>FOR INSTALLING 6-INCH ZINC COATED DUCTILE IRON PIPE, FITTINGS, VALVES AND RESTRAINERS FOR WATER MAIN.</t>
  </si>
  <si>
    <t>FOR MAKING TAPPING CONNECTION TO EXISTING WATER MAIN AT SW 37TH AVE. AND STEWART AVE. (STA 10+05±), INCLUDING FURNISHING AND INSTALLING 8"X8" M.J. TAPPING SLEEVES AND 8" FLG.XM.J. TAPPING VALVES, AND CUTTING AND CAPPING EXISTING MAIN, AS SHOWN ON THE PLANS, COMPLETE.</t>
  </si>
  <si>
    <t>FOR MAKING TAPPING CONNECTION TO EXISTING WATER MAIN AT SW 37TH AVE. AND MATHESON AVE. (STA 10+05±) INCLUDING FURNISHING AND INSTALLING 8"X8" M.J. TAPPING SLEEVES AND 8" FLG.XM.J. TAPPING VALVES, AND CUTTING AND CAPPING EXISTING MAIN, AS SHOWN ON THE PLANS, COMPLETE.</t>
  </si>
  <si>
    <t>FOR MAKING TAPPING CONNECTION TO EXISTING WATER MAIN AT SW 37TH AVE. AND LOQUAT AVE. (STA 15+92±) INCLUDING FURNISHING AND INSTALLING 10"X8" M.J. TAPPING SLEEVES AND 8" FLG.XM.J. TAPPING VALVES, AND CUTTING AND CAPPING EXISTING MAIN, AS SHOWN ON THE PLANS, COMPLETE.</t>
  </si>
  <si>
    <t>FOR MAKING CUT-IN CONNECTION TO EXISTING WATER MAIN AT LOQUAT AVE. AND LINDEN LN (LINDEN AVE.). (STA 9+94±) INCLUDING FURNISHING AND INSTALLING ALL FITTINGS NECESSARY FOR CONNECTIONS, AND CUTTING AND CAPPING EXISTING MAIN, AS SHOWN ON THE PLANS, COMPLETE</t>
  </si>
  <si>
    <t>FOR SELLING AND DELIVERING TO THE DEPARTMENT FIRE HYDRANT ASSEMBLIES WITH GUARD POSTS, COMPLETE</t>
  </si>
  <si>
    <t>FOR INSTALLING FIRE HYDRANT ASSEMBLIES WITH GUARD POSTS, COMPLETE</t>
  </si>
  <si>
    <t>FOR REMOVING AND SALVAGING EXISTING FIRE HYDRANT ASSEMBLIES WITH ELBOW/SHOE AND GUARD POSTS, COMPLETE</t>
  </si>
  <si>
    <t>FOR FURNISHING AND INSTALLING 1-INCH SINGLE SERVICE SHORT, COMPLETE</t>
  </si>
  <si>
    <t>FOR FURNISHING AND INSTALLING 1-INCH SINGLE SERVICE LONG, COMPLETE</t>
  </si>
  <si>
    <t>FOR FURNISHING AND INSTALLING 1-INCH SINGLE SERVICE SHORT, INCLUDING RECONNECTION OF CUSTOMER’S SERVICE PIPE AND METER TRANSFER, COMPLETE</t>
  </si>
  <si>
    <t>FOR FURNISHING AND INSTALLING 1-INCH SINGLE SERVICE LONG, INCLUDING RECONNECTION OF CUSTOMER'S SERVICE PIPE AND METER TRANSFER, COMPLETE</t>
  </si>
  <si>
    <t>FOR FURNISHING AND INSTALLING 2-INCH SINGLE SERVICE SHORT, INCLUDING RECONNECTION OF CUSTOMER'S SERVICE PIPE AND METER TRANSFER, COMPLETE</t>
  </si>
  <si>
    <t>FOR FURNISHING AND INSTALLING 2-INCH SINGLE SERVICE LONG, INCLUDING RECONNECTION OF CUSTOMER'S SERVICE PIPE AND METER TRANSFER, COMPLETE</t>
  </si>
  <si>
    <t>FOR CONSTRUCTING FLUSHING VALVE OUTLET ASSEMBLIES (FVOs) FOR WATER MAINS AT THE LOCATIONS SHOWN ON THE PLANS, COMPLETE</t>
  </si>
  <si>
    <t>FOR CONSTRUCTING AIR RELEASE VALVE ASSEMBLIES (ARVs) FOR WATER MAINS AT THE LOCATIONS SHOWN ON THE PLANS, COMPLETE</t>
  </si>
  <si>
    <t>EA (CONT. ITEM)</t>
  </si>
  <si>
    <t>FOR FURNISHING AND INSTALLING V-BIO POLYETHYLENE ENCASEMENT FOR ANY SIZE DUCTILE IRON PIPE, FITTING, OR VALVE</t>
  </si>
  <si>
    <t>FOR TRENCH OVERCUT IN 1-FOOT DEPTH INCREMENTS, FOR ANY SIZE PIPE</t>
  </si>
  <si>
    <t>LF 
(CONT. ITEM)</t>
  </si>
  <si>
    <t>FOR SHEETING AND SHORING ORDERED LEFT IN PLACE BY THE ENGINEER</t>
  </si>
  <si>
    <t>SF 
(CONT. ITEM)</t>
  </si>
  <si>
    <t>FOR REMOVAL, TRANSPORT AND LEGAL DISPOSAL OF UNSUITABLE BACKFILL MATERIALS, INCLUDING TIPPING FEES, AS ORDERED BY THE ENGINEER</t>
  </si>
  <si>
    <t>CY 
(CONT. ITEM)</t>
  </si>
  <si>
    <t>FOR FURNISHING AND INSTALLING ADDITIONAL SUITABLE BACKFILL MATERIAL, AS DIRECTED BY THE ENGINEER</t>
  </si>
  <si>
    <t>FOR CONSTRUCTING LIMEROCK BASE FOR TYPE "M" PERMANENT PAVEMENT REPAIRS</t>
  </si>
  <si>
    <t>FOR CONSTRUCTING TYPE "M" ASPHALTIC CONCRETE SURFACE COURSE PERMANENT PAVEMENT REPAIRS</t>
  </si>
  <si>
    <t>FOR COLD MILLING ROADWAY SURFACE COURSE FOR PERMANENT PAVEMENT REPAIRS (NOMINAL 1 INCH THICK) (AREA AS SHOWN ON PLANS)</t>
  </si>
  <si>
    <t>SY 
(CONT. ITEM)</t>
  </si>
  <si>
    <t>FOR CONSTRUCTING TYPE "V" PERMANENT PAVEMENT REPAIRS FOR ROADWAY (NOMINAL 1 INCH THICK MACHINE-LAID ASPHALTIC CONCRETE FRICTION SURFACE OVERLAY), (AREA AS SHOWN ON PLANS)</t>
  </si>
  <si>
    <t>FOR REPLACING PAVEMENT MARKINGS DAMAGED, REMOVED OR OBLITERATED BY THE CONTRACTOR'S OPERATION</t>
  </si>
  <si>
    <t>FOR CONSTRUCTING CONCRETE CURB AND GUTTER RESTORATION TO MATCH EXISTING</t>
  </si>
  <si>
    <t>FOR RESTORING SODDED AREA.</t>
  </si>
  <si>
    <t>FOR RESTORATION OF EXISTING BRICK AND/OR CONCRETE PAVER DRIVEWAYS</t>
  </si>
  <si>
    <t xml:space="preserve">FOR FURNISH TRAFFIC CONTROL (MOT) (5%) </t>
  </si>
  <si>
    <t>ENTRADA NEIGHBORHOOD CITY OF MIAMI PROJECT NO. B-30836 - BASE BID</t>
  </si>
  <si>
    <t xml:space="preserve">ENTRADA NEIGHBORHOOD CITY OF MIAMI PROJECT NO. B-30836 - BASE BID </t>
  </si>
  <si>
    <t>ENTRADA NEIGHBORHOOD WATER MAIN PCTS No. 14590 (ER No. W017003) - ADD ALTERNATE</t>
  </si>
  <si>
    <t>SUB-TOTAL ALTERNATE</t>
  </si>
  <si>
    <t>TOTAL ROADWAY AND HARDSCAPE PAY ITEMS</t>
  </si>
  <si>
    <t>TOTAL LUMP SUM PAY ITEMS</t>
  </si>
  <si>
    <t>TOTAL SIGNING AND PAVEMENT MARKING PAY ITEMS</t>
  </si>
  <si>
    <t>WATER MAIN PAY ITEMS</t>
  </si>
  <si>
    <t xml:space="preserve">                                                                                                     TOTAL WATER MAIN PAY ITEMS</t>
  </si>
  <si>
    <t>ALLOWANCE FOR PROVIDING UNIFORMED, OFF-DUTY POLICE OFFICERS FOR THE PURPOSE OF MAINTENANCE OF TRAFFIC</t>
  </si>
  <si>
    <t>CONTINGENCY</t>
  </si>
  <si>
    <t>ALLOWANCE FOR UNFORESEEN CONDITIONS, FOR MINOR CONSTRUCTION CHANGES, AND FOR QUANTITY ADJUSTMENTS, IF ORDERED BY THE ENGINEER</t>
  </si>
  <si>
    <t>DEDICATED ALLOWANCE</t>
  </si>
  <si>
    <t>CONT. ALLOWANCE</t>
  </si>
  <si>
    <t>AGGR. SUM</t>
  </si>
  <si>
    <t>18" DIA. HP PIPE OR APPROVED EQUAL, ANY DEPTH CUT</t>
  </si>
  <si>
    <t>FRENCH DRAIN, 15 FT DEPTH, 24" HDPE</t>
  </si>
  <si>
    <t xml:space="preserve">ALLOWANCE FOR COST OF REQUIRED PERMITS, FEES, INSPECTIONS, IMPACT FEES, IF AUTHORIZED BY THE ENGINEER </t>
  </si>
  <si>
    <r>
      <rPr>
        <b/>
        <i/>
        <sz val="12"/>
        <color indexed="10"/>
        <rFont val="Arial"/>
        <family val="2"/>
      </rPr>
      <t>TOTAL BASE BID CONSTRUCTION COST</t>
    </r>
    <r>
      <rPr>
        <b/>
        <i/>
        <sz val="12"/>
        <rFont val="Arial"/>
        <family val="2"/>
      </rPr>
      <t xml:space="preserve"> - (CITY OF MIAMI PROJECT NO. B-30836) </t>
    </r>
  </si>
  <si>
    <r>
      <rPr>
        <b/>
        <i/>
        <sz val="12"/>
        <color indexed="10"/>
        <rFont val="Arial"/>
        <family val="2"/>
      </rPr>
      <t>TOTAL ADD ALTERNATE CONSTRUCTION COST</t>
    </r>
    <r>
      <rPr>
        <b/>
        <i/>
        <sz val="12"/>
        <rFont val="Arial"/>
        <family val="2"/>
      </rPr>
      <t xml:space="preserve"> - (WATER MAIN PCTS No. 14590) - (ER No. W017003) - </t>
    </r>
  </si>
  <si>
    <t>COMBINED TOTAL BID CONSTRUCTION COST - TOTAL BASE BID + TOTAL ADD ALTERNATE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</si>
</sst>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
    <numFmt numFmtId="166" formatCode="##.00\+##"/>
    <numFmt numFmtId="167" formatCode="##.\+##"/>
    <numFmt numFmtId="168" formatCode="#.\+##"/>
    <numFmt numFmtId="169" formatCode=".\+;"/>
    <numFmt numFmtId="170" formatCode="0.000"/>
    <numFmt numFmtId="171" formatCode="0.0000"/>
    <numFmt numFmtId="172" formatCode="0.0"/>
    <numFmt numFmtId="173" formatCode="##\+##.##"/>
    <numFmt numFmtId="174" formatCode="##\+##.00"/>
    <numFmt numFmtId="175" formatCode="[$-409]dddd\,\ mmmm\ dd\,\ yyyy"/>
    <numFmt numFmtId="176" formatCode="&quot;Yes&quot;;&quot;Yes&quot;;&quot;No&quot;"/>
    <numFmt numFmtId="177" formatCode="&quot;True&quot;;&quot;True&quot;;&quot;False&quot;"/>
    <numFmt numFmtId="178" formatCode="&quot;On&quot;;&quot;On&quot;;&quot;Off&quot;"/>
    <numFmt numFmtId="179" formatCode="[$€-2]\ #,##0.00_);[Red]\([$€-2]\ #,##0.00\)"/>
    <numFmt numFmtId="180" formatCode="0.00\'"/>
    <numFmt numFmtId="181" formatCode="0.00000"/>
    <numFmt numFmtId="182" formatCode="000.000\'"/>
    <numFmt numFmtId="183" formatCode="##0\+##.00"/>
    <numFmt numFmtId="184" formatCode="0.00000000"/>
    <numFmt numFmtId="185" formatCode="0.0000000"/>
    <numFmt numFmtId="186" formatCode="0.000000"/>
    <numFmt numFmtId="187" formatCode="_(* #,##0.000_);_(* \(#,##0.000\);_(* &quot;-&quot;??_);_(@_)"/>
    <numFmt numFmtId="188" formatCode="_(* #,##0.0000_);_(* \(#,##0.0000\);_(* &quot;-&quot;??_);_(@_)"/>
    <numFmt numFmtId="189" formatCode="_(* #,##0.0_);_(* \(#,##0.0\);_(* &quot;-&quot;??_);_(@_)"/>
    <numFmt numFmtId="190" formatCode="_(* #,##0_);_(* \(#,##0\);_(* &quot;-&quot;??_);_(@_)"/>
    <numFmt numFmtId="191" formatCode="#,##0.000"/>
    <numFmt numFmtId="192" formatCode="#,##0.0"/>
    <numFmt numFmtId="193" formatCode="#,##0.0000"/>
    <numFmt numFmtId="194" formatCode="&quot;$&quot;#,##0.00"/>
  </numFmts>
  <fonts count="52">
    <font>
      <sz val="10"/>
      <name val="Arial"/>
      <family val="0"/>
    </font>
    <font>
      <u val="single"/>
      <sz val="10"/>
      <color indexed="12"/>
      <name val="Arial"/>
      <family val="2"/>
    </font>
    <font>
      <u val="single"/>
      <sz val="10"/>
      <color indexed="36"/>
      <name val="Arial"/>
      <family val="2"/>
    </font>
    <font>
      <b/>
      <sz val="10"/>
      <name val="Arial"/>
      <family val="2"/>
    </font>
    <font>
      <b/>
      <sz val="11"/>
      <name val="Arial"/>
      <family val="2"/>
    </font>
    <font>
      <b/>
      <i/>
      <sz val="12"/>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0"/>
      <color indexed="8"/>
      <name val="Calibri"/>
      <family val="2"/>
    </font>
    <font>
      <b/>
      <sz val="11"/>
      <color indexed="8"/>
      <name val="Arial"/>
      <family val="2"/>
    </font>
    <font>
      <b/>
      <sz val="12"/>
      <color indexed="8"/>
      <name val="Arial"/>
      <family val="2"/>
    </font>
    <font>
      <b/>
      <i/>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10"/>
      <color theme="1"/>
      <name val="Calibri"/>
      <family val="2"/>
    </font>
    <font>
      <b/>
      <sz val="11"/>
      <color theme="1"/>
      <name val="Arial"/>
      <family val="2"/>
    </font>
    <font>
      <b/>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CCFF"/>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rgb="FFFFFFD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thin"/>
      <top style="thin"/>
      <bottom style="thin"/>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0" borderId="0">
      <alignment/>
      <protection/>
    </xf>
    <xf numFmtId="0" fontId="0" fillId="32" borderId="7" applyNumberFormat="0" applyFont="0" applyAlignment="0" applyProtection="0"/>
    <xf numFmtId="0" fontId="3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0" fillId="0" borderId="0" xfId="0" applyFont="1" applyAlignment="1">
      <alignment/>
    </xf>
    <xf numFmtId="3" fontId="0" fillId="0" borderId="0" xfId="0" applyNumberFormat="1" applyFont="1" applyAlignment="1">
      <alignment/>
    </xf>
    <xf numFmtId="4" fontId="0" fillId="0" borderId="0" xfId="0" applyNumberFormat="1" applyFont="1" applyAlignment="1">
      <alignment/>
    </xf>
    <xf numFmtId="0" fontId="0" fillId="0" borderId="0" xfId="0" applyFont="1" applyBorder="1" applyAlignment="1">
      <alignment horizontal="center" vertical="center" wrapText="1"/>
    </xf>
    <xf numFmtId="0" fontId="0" fillId="0" borderId="10" xfId="57" applyFont="1" applyFill="1" applyBorder="1" applyAlignment="1">
      <alignment horizontal="center" vertical="center"/>
      <protection/>
    </xf>
    <xf numFmtId="0" fontId="0" fillId="0" borderId="10" xfId="57" applyFont="1" applyFill="1" applyBorder="1" applyAlignment="1">
      <alignment horizontal="left" vertical="center" wrapText="1"/>
      <protection/>
    </xf>
    <xf numFmtId="0" fontId="0" fillId="0" borderId="10" xfId="57" applyFont="1" applyFill="1" applyBorder="1" applyAlignment="1">
      <alignment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quotePrefix="1">
      <alignment horizontal="center" vertical="center" wrapText="1"/>
    </xf>
    <xf numFmtId="0" fontId="3" fillId="33" borderId="11" xfId="0" applyFont="1" applyFill="1" applyBorder="1" applyAlignment="1">
      <alignment horizontal="center" vertical="center"/>
    </xf>
    <xf numFmtId="0" fontId="3" fillId="33" borderId="12" xfId="57" applyFont="1" applyFill="1" applyBorder="1" applyAlignment="1">
      <alignment horizontal="center" vertical="center"/>
      <protection/>
    </xf>
    <xf numFmtId="0" fontId="3" fillId="33" borderId="12" xfId="57" applyFont="1" applyFill="1" applyBorder="1" applyAlignment="1">
      <alignment horizontal="center" vertical="center" wrapText="1"/>
      <protection/>
    </xf>
    <xf numFmtId="0" fontId="48" fillId="33" borderId="12"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0" fillId="0" borderId="0" xfId="0" applyFont="1" applyBorder="1" applyAlignment="1">
      <alignment horizontal="center" vertical="center"/>
    </xf>
    <xf numFmtId="44" fontId="47" fillId="0" borderId="14"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wrapText="1"/>
    </xf>
    <xf numFmtId="0" fontId="0" fillId="0" borderId="16" xfId="57" applyFont="1" applyFill="1" applyBorder="1" applyAlignment="1">
      <alignment horizontal="left" vertical="center" wrapText="1"/>
      <protection/>
    </xf>
    <xf numFmtId="44" fontId="47" fillId="0" borderId="17" xfId="0" applyNumberFormat="1" applyFont="1" applyFill="1" applyBorder="1" applyAlignment="1">
      <alignment horizontal="center" vertical="center"/>
    </xf>
    <xf numFmtId="44" fontId="48" fillId="33" borderId="18" xfId="0" applyNumberFormat="1" applyFont="1" applyFill="1" applyBorder="1" applyAlignment="1">
      <alignment horizontal="center" vertical="center"/>
    </xf>
    <xf numFmtId="44" fontId="50" fillId="33" borderId="17" xfId="0" applyNumberFormat="1" applyFont="1" applyFill="1" applyBorder="1" applyAlignment="1">
      <alignment horizontal="center" vertical="center"/>
    </xf>
    <xf numFmtId="44" fontId="51" fillId="33" borderId="17" xfId="0" applyNumberFormat="1" applyFont="1" applyFill="1" applyBorder="1" applyAlignment="1">
      <alignment horizontal="center" vertical="center"/>
    </xf>
    <xf numFmtId="0" fontId="0" fillId="34" borderId="19" xfId="0" applyFont="1" applyFill="1" applyBorder="1" applyAlignment="1">
      <alignment horizontal="center" vertical="center"/>
    </xf>
    <xf numFmtId="0" fontId="0" fillId="35" borderId="10" xfId="0" applyFont="1" applyFill="1" applyBorder="1" applyAlignment="1">
      <alignment horizontal="left" vertical="center"/>
    </xf>
    <xf numFmtId="49" fontId="0" fillId="35" borderId="10" xfId="0" applyNumberFormat="1" applyFont="1" applyFill="1" applyBorder="1" applyAlignment="1">
      <alignment horizontal="center" vertical="center"/>
    </xf>
    <xf numFmtId="0" fontId="0" fillId="0" borderId="0" xfId="0" applyFont="1" applyAlignment="1" applyProtection="1">
      <alignment/>
      <protection locked="0"/>
    </xf>
    <xf numFmtId="0" fontId="0" fillId="0" borderId="10" xfId="57" applyFont="1" applyFill="1" applyBorder="1" applyAlignment="1" applyProtection="1">
      <alignment horizontal="center" vertical="center"/>
      <protection locked="0"/>
    </xf>
    <xf numFmtId="0" fontId="0" fillId="35" borderId="10" xfId="57" applyFont="1" applyFill="1" applyBorder="1" applyAlignment="1">
      <alignment horizontal="center" vertical="center"/>
      <protection/>
    </xf>
    <xf numFmtId="44" fontId="47" fillId="35" borderId="14" xfId="0" applyNumberFormat="1" applyFont="1" applyFill="1" applyBorder="1" applyAlignment="1">
      <alignment horizontal="center" vertical="center"/>
    </xf>
    <xf numFmtId="3" fontId="47" fillId="0" borderId="10" xfId="0" applyNumberFormat="1" applyFont="1" applyFill="1" applyBorder="1" applyAlignment="1">
      <alignment horizontal="center" vertical="center" wrapText="1"/>
    </xf>
    <xf numFmtId="3" fontId="47" fillId="35" borderId="10" xfId="0" applyNumberFormat="1" applyFont="1" applyFill="1" applyBorder="1" applyAlignment="1">
      <alignment horizontal="center" vertical="center" wrapText="1"/>
    </xf>
    <xf numFmtId="0" fontId="0" fillId="0" borderId="10" xfId="57" applyFont="1" applyFill="1" applyBorder="1" applyAlignment="1">
      <alignment horizontal="center" vertical="center" wrapText="1"/>
      <protection/>
    </xf>
    <xf numFmtId="0" fontId="0" fillId="0" borderId="10" xfId="0" applyFont="1" applyBorder="1" applyAlignment="1">
      <alignment horizontal="center" vertical="top" wrapText="1"/>
    </xf>
    <xf numFmtId="0" fontId="0" fillId="0" borderId="20" xfId="57" applyFont="1" applyFill="1" applyBorder="1" applyAlignment="1">
      <alignment horizontal="center" vertical="center"/>
      <protection/>
    </xf>
    <xf numFmtId="0" fontId="0" fillId="0" borderId="20" xfId="57" applyFont="1" applyFill="1" applyBorder="1" applyAlignment="1">
      <alignment horizontal="left" vertical="center" wrapText="1"/>
      <protection/>
    </xf>
    <xf numFmtId="0" fontId="0" fillId="0" borderId="20" xfId="57" applyFont="1" applyFill="1" applyBorder="1" applyAlignment="1" applyProtection="1">
      <alignment horizontal="center" vertical="center"/>
      <protection locked="0"/>
    </xf>
    <xf numFmtId="3" fontId="47" fillId="0" borderId="20" xfId="0" applyNumberFormat="1" applyFont="1" applyFill="1" applyBorder="1" applyAlignment="1">
      <alignment horizontal="center" vertical="center" wrapText="1"/>
    </xf>
    <xf numFmtId="44" fontId="47"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22" xfId="0" applyFont="1" applyFill="1" applyBorder="1" applyAlignment="1">
      <alignment horizontal="center" vertical="center"/>
    </xf>
    <xf numFmtId="0" fontId="5" fillId="36" borderId="23" xfId="0" applyFont="1" applyFill="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wrapText="1"/>
    </xf>
    <xf numFmtId="0" fontId="3" fillId="37" borderId="25" xfId="57" applyFont="1" applyFill="1" applyBorder="1" applyAlignment="1">
      <alignment horizontal="right" vertical="center" wrapText="1"/>
      <protection/>
    </xf>
    <xf numFmtId="0" fontId="3" fillId="37" borderId="26" xfId="57" applyFont="1" applyFill="1" applyBorder="1" applyAlignment="1">
      <alignment horizontal="right" vertical="center" wrapText="1"/>
      <protection/>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27" xfId="0" applyFont="1" applyBorder="1" applyAlignment="1">
      <alignment horizontal="center" vertical="center"/>
    </xf>
    <xf numFmtId="0" fontId="4" fillId="37" borderId="21" xfId="57" applyFont="1" applyFill="1" applyBorder="1" applyAlignment="1">
      <alignment horizontal="center" vertical="center" wrapText="1"/>
      <protection/>
    </xf>
    <xf numFmtId="0" fontId="4" fillId="37" borderId="22" xfId="57" applyFont="1" applyFill="1" applyBorder="1" applyAlignment="1">
      <alignment horizontal="center" vertical="center" wrapText="1"/>
      <protection/>
    </xf>
    <xf numFmtId="0" fontId="4" fillId="37" borderId="23" xfId="57" applyFont="1" applyFill="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Note 2"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20"/>
  <sheetViews>
    <sheetView tabSelected="1" zoomScale="115" zoomScaleNormal="115" zoomScaleSheetLayoutView="54" zoomScalePageLayoutView="76" workbookViewId="0" topLeftCell="C12">
      <selection activeCell="E11" sqref="E11:E28"/>
    </sheetView>
  </sheetViews>
  <sheetFormatPr defaultColWidth="9.140625" defaultRowHeight="12.75"/>
  <cols>
    <col min="1" max="1" width="9.140625" style="15" customWidth="1"/>
    <col min="2" max="2" width="12.57421875" style="4" customWidth="1"/>
    <col min="3" max="3" width="56.8515625" style="4" customWidth="1"/>
    <col min="4" max="4" width="13.57421875" style="4" customWidth="1"/>
    <col min="5" max="5" width="13.421875" style="4" customWidth="1"/>
    <col min="6" max="6" width="16.8515625" style="4" customWidth="1"/>
    <col min="7" max="7" width="20.57421875" style="4" customWidth="1"/>
    <col min="8" max="14" width="9.140625" style="1" customWidth="1"/>
  </cols>
  <sheetData>
    <row r="1" spans="1:7" ht="39.75" customHeight="1" thickBot="1">
      <c r="A1" s="46" t="s">
        <v>111</v>
      </c>
      <c r="B1" s="46"/>
      <c r="C1" s="46"/>
      <c r="D1" s="46"/>
      <c r="E1" s="46"/>
      <c r="F1" s="46"/>
      <c r="G1" s="46"/>
    </row>
    <row r="2" spans="1:11" s="1" customFormat="1" ht="30" customHeight="1">
      <c r="A2" s="10" t="s">
        <v>33</v>
      </c>
      <c r="B2" s="12" t="s">
        <v>1</v>
      </c>
      <c r="C2" s="12" t="s">
        <v>0</v>
      </c>
      <c r="D2" s="11" t="s">
        <v>34</v>
      </c>
      <c r="E2" s="12" t="s">
        <v>40</v>
      </c>
      <c r="F2" s="13" t="s">
        <v>2</v>
      </c>
      <c r="G2" s="14" t="s">
        <v>35</v>
      </c>
      <c r="K2" s="27"/>
    </row>
    <row r="3" spans="1:7" s="1" customFormat="1" ht="18.75" customHeight="1">
      <c r="A3" s="49" t="s">
        <v>41</v>
      </c>
      <c r="B3" s="50"/>
      <c r="C3" s="50"/>
      <c r="D3" s="50"/>
      <c r="E3" s="50"/>
      <c r="F3" s="50"/>
      <c r="G3" s="51"/>
    </row>
    <row r="4" spans="1:7" s="1" customFormat="1" ht="18.75" customHeight="1">
      <c r="A4" s="24">
        <v>1</v>
      </c>
      <c r="B4" s="5" t="s">
        <v>3</v>
      </c>
      <c r="C4" s="6" t="s">
        <v>4</v>
      </c>
      <c r="D4" s="5" t="s">
        <v>5</v>
      </c>
      <c r="E4" s="28"/>
      <c r="F4" s="9">
        <v>1</v>
      </c>
      <c r="G4" s="16">
        <f>F4*E4</f>
        <v>0</v>
      </c>
    </row>
    <row r="5" spans="1:7" s="1" customFormat="1" ht="18.75" customHeight="1">
      <c r="A5" s="24">
        <v>2</v>
      </c>
      <c r="B5" s="5" t="s">
        <v>6</v>
      </c>
      <c r="C5" s="6" t="s">
        <v>7</v>
      </c>
      <c r="D5" s="5" t="s">
        <v>5</v>
      </c>
      <c r="E5" s="28"/>
      <c r="F5" s="9">
        <v>1</v>
      </c>
      <c r="G5" s="16">
        <f>F5*E5</f>
        <v>0</v>
      </c>
    </row>
    <row r="6" spans="1:7" s="1" customFormat="1" ht="18.75" customHeight="1" thickBot="1">
      <c r="A6" s="47" t="s">
        <v>115</v>
      </c>
      <c r="B6" s="48"/>
      <c r="C6" s="48"/>
      <c r="D6" s="48"/>
      <c r="E6" s="48"/>
      <c r="F6" s="48"/>
      <c r="G6" s="21">
        <f>SUM(G4:G5)</f>
        <v>0</v>
      </c>
    </row>
    <row r="7" spans="1:7" ht="18.75" customHeight="1" thickBot="1">
      <c r="A7" s="52"/>
      <c r="B7" s="53"/>
      <c r="C7" s="53"/>
      <c r="D7" s="53"/>
      <c r="E7" s="53"/>
      <c r="F7" s="53"/>
      <c r="G7" s="54"/>
    </row>
    <row r="8" spans="1:7" s="1" customFormat="1" ht="30" customHeight="1">
      <c r="A8" s="10" t="s">
        <v>33</v>
      </c>
      <c r="B8" s="12" t="s">
        <v>1</v>
      </c>
      <c r="C8" s="12" t="s">
        <v>0</v>
      </c>
      <c r="D8" s="11" t="s">
        <v>34</v>
      </c>
      <c r="E8" s="12" t="s">
        <v>40</v>
      </c>
      <c r="F8" s="13" t="s">
        <v>2</v>
      </c>
      <c r="G8" s="14" t="s">
        <v>35</v>
      </c>
    </row>
    <row r="9" spans="1:7" s="1" customFormat="1" ht="18.75" customHeight="1">
      <c r="A9" s="49" t="s">
        <v>36</v>
      </c>
      <c r="B9" s="50"/>
      <c r="C9" s="50"/>
      <c r="D9" s="50"/>
      <c r="E9" s="50"/>
      <c r="F9" s="50"/>
      <c r="G9" s="51"/>
    </row>
    <row r="10" spans="1:7" s="1" customFormat="1" ht="18.75" customHeight="1">
      <c r="A10" s="24">
        <v>3</v>
      </c>
      <c r="B10" s="5" t="s">
        <v>9</v>
      </c>
      <c r="C10" s="6" t="s">
        <v>10</v>
      </c>
      <c r="D10" s="5" t="s">
        <v>11</v>
      </c>
      <c r="E10" s="28"/>
      <c r="F10" s="31">
        <v>22</v>
      </c>
      <c r="G10" s="16">
        <f aca="true" t="shared" si="0" ref="G10:G35">F10*E10</f>
        <v>0</v>
      </c>
    </row>
    <row r="11" spans="1:7" s="1" customFormat="1" ht="18.75" customHeight="1">
      <c r="A11" s="24">
        <f>A10+1</f>
        <v>4</v>
      </c>
      <c r="B11" s="5" t="s">
        <v>12</v>
      </c>
      <c r="C11" s="7" t="s">
        <v>13</v>
      </c>
      <c r="D11" s="5" t="s">
        <v>5</v>
      </c>
      <c r="E11" s="28"/>
      <c r="F11" s="31">
        <v>1</v>
      </c>
      <c r="G11" s="16">
        <f t="shared" si="0"/>
        <v>0</v>
      </c>
    </row>
    <row r="12" spans="1:8" s="1" customFormat="1" ht="18.75" customHeight="1">
      <c r="A12" s="24">
        <f aca="true" t="shared" si="1" ref="A12:A35">A11+1</f>
        <v>5</v>
      </c>
      <c r="B12" s="5" t="s">
        <v>15</v>
      </c>
      <c r="C12" s="6" t="s">
        <v>16</v>
      </c>
      <c r="D12" s="5" t="s">
        <v>14</v>
      </c>
      <c r="E12" s="28"/>
      <c r="F12" s="31">
        <v>340</v>
      </c>
      <c r="G12" s="16">
        <f t="shared" si="0"/>
        <v>0</v>
      </c>
      <c r="H12" s="2"/>
    </row>
    <row r="13" spans="1:8" s="1" customFormat="1" ht="18.75" customHeight="1">
      <c r="A13" s="24">
        <f t="shared" si="1"/>
        <v>6</v>
      </c>
      <c r="B13" s="5" t="s">
        <v>17</v>
      </c>
      <c r="C13" s="6" t="s">
        <v>18</v>
      </c>
      <c r="D13" s="5" t="s">
        <v>14</v>
      </c>
      <c r="E13" s="28"/>
      <c r="F13" s="31">
        <v>340</v>
      </c>
      <c r="G13" s="16">
        <f t="shared" si="0"/>
        <v>0</v>
      </c>
      <c r="H13" s="2"/>
    </row>
    <row r="14" spans="1:7" s="1" customFormat="1" ht="18.75" customHeight="1">
      <c r="A14" s="24">
        <f t="shared" si="1"/>
        <v>7</v>
      </c>
      <c r="B14" s="5" t="s">
        <v>42</v>
      </c>
      <c r="C14" s="6" t="s">
        <v>43</v>
      </c>
      <c r="D14" s="5" t="s">
        <v>14</v>
      </c>
      <c r="E14" s="28"/>
      <c r="F14" s="31">
        <v>8800</v>
      </c>
      <c r="G14" s="16">
        <f t="shared" si="0"/>
        <v>0</v>
      </c>
    </row>
    <row r="15" spans="1:8" s="1" customFormat="1" ht="18.75" customHeight="1">
      <c r="A15" s="24">
        <f t="shared" si="1"/>
        <v>8</v>
      </c>
      <c r="B15" s="26" t="s">
        <v>44</v>
      </c>
      <c r="C15" s="25" t="s">
        <v>45</v>
      </c>
      <c r="D15" s="29" t="s">
        <v>19</v>
      </c>
      <c r="E15" s="28"/>
      <c r="F15" s="32">
        <v>510</v>
      </c>
      <c r="G15" s="30">
        <f t="shared" si="0"/>
        <v>0</v>
      </c>
      <c r="H15" s="3"/>
    </row>
    <row r="16" spans="1:7" s="1" customFormat="1" ht="18.75" customHeight="1">
      <c r="A16" s="24">
        <f t="shared" si="1"/>
        <v>9</v>
      </c>
      <c r="B16" s="5" t="s">
        <v>46</v>
      </c>
      <c r="C16" s="6" t="s">
        <v>47</v>
      </c>
      <c r="D16" s="5" t="s">
        <v>11</v>
      </c>
      <c r="E16" s="28"/>
      <c r="F16" s="31">
        <v>1</v>
      </c>
      <c r="G16" s="16">
        <f t="shared" si="0"/>
        <v>0</v>
      </c>
    </row>
    <row r="17" spans="1:7" s="1" customFormat="1" ht="18.75" customHeight="1">
      <c r="A17" s="24">
        <f t="shared" si="1"/>
        <v>10</v>
      </c>
      <c r="B17" s="5" t="s">
        <v>46</v>
      </c>
      <c r="C17" s="6" t="s">
        <v>48</v>
      </c>
      <c r="D17" s="5" t="s">
        <v>11</v>
      </c>
      <c r="E17" s="28"/>
      <c r="F17" s="31">
        <v>3</v>
      </c>
      <c r="G17" s="16">
        <f t="shared" si="0"/>
        <v>0</v>
      </c>
    </row>
    <row r="18" spans="1:7" s="1" customFormat="1" ht="18.75" customHeight="1">
      <c r="A18" s="24">
        <f t="shared" si="1"/>
        <v>11</v>
      </c>
      <c r="B18" s="5" t="s">
        <v>46</v>
      </c>
      <c r="C18" s="6" t="s">
        <v>49</v>
      </c>
      <c r="D18" s="5" t="s">
        <v>11</v>
      </c>
      <c r="E18" s="28"/>
      <c r="F18" s="31">
        <v>4</v>
      </c>
      <c r="G18" s="16">
        <f t="shared" si="0"/>
        <v>0</v>
      </c>
    </row>
    <row r="19" spans="1:7" s="1" customFormat="1" ht="18.75" customHeight="1">
      <c r="A19" s="24">
        <f t="shared" si="1"/>
        <v>12</v>
      </c>
      <c r="B19" s="5" t="s">
        <v>46</v>
      </c>
      <c r="C19" s="6" t="s">
        <v>50</v>
      </c>
      <c r="D19" s="5" t="s">
        <v>11</v>
      </c>
      <c r="E19" s="28"/>
      <c r="F19" s="31">
        <v>1</v>
      </c>
      <c r="G19" s="16">
        <f t="shared" si="0"/>
        <v>0</v>
      </c>
    </row>
    <row r="20" spans="1:7" s="1" customFormat="1" ht="18.75" customHeight="1">
      <c r="A20" s="24">
        <f t="shared" si="1"/>
        <v>13</v>
      </c>
      <c r="B20" s="5" t="s">
        <v>51</v>
      </c>
      <c r="C20" s="6" t="s">
        <v>52</v>
      </c>
      <c r="D20" s="5" t="s">
        <v>11</v>
      </c>
      <c r="E20" s="28"/>
      <c r="F20" s="31">
        <v>3</v>
      </c>
      <c r="G20" s="16">
        <f t="shared" si="0"/>
        <v>0</v>
      </c>
    </row>
    <row r="21" spans="1:7" s="1" customFormat="1" ht="18.75" customHeight="1">
      <c r="A21" s="24">
        <f t="shared" si="1"/>
        <v>14</v>
      </c>
      <c r="B21" s="5" t="s">
        <v>53</v>
      </c>
      <c r="C21" s="6" t="s">
        <v>54</v>
      </c>
      <c r="D21" s="5" t="s">
        <v>11</v>
      </c>
      <c r="E21" s="28"/>
      <c r="F21" s="31">
        <v>6</v>
      </c>
      <c r="G21" s="16">
        <f t="shared" si="0"/>
        <v>0</v>
      </c>
    </row>
    <row r="22" spans="1:7" s="1" customFormat="1" ht="18.75" customHeight="1">
      <c r="A22" s="24">
        <f t="shared" si="1"/>
        <v>15</v>
      </c>
      <c r="B22" s="5" t="s">
        <v>20</v>
      </c>
      <c r="C22" s="6" t="s">
        <v>21</v>
      </c>
      <c r="D22" s="5" t="s">
        <v>11</v>
      </c>
      <c r="E22" s="28"/>
      <c r="F22" s="31">
        <v>4</v>
      </c>
      <c r="G22" s="16">
        <f t="shared" si="0"/>
        <v>0</v>
      </c>
    </row>
    <row r="23" spans="1:7" s="1" customFormat="1" ht="18.75" customHeight="1">
      <c r="A23" s="24">
        <f t="shared" si="1"/>
        <v>16</v>
      </c>
      <c r="B23" s="5" t="s">
        <v>22</v>
      </c>
      <c r="C23" s="6" t="s">
        <v>23</v>
      </c>
      <c r="D23" s="5" t="s">
        <v>11</v>
      </c>
      <c r="E23" s="28"/>
      <c r="F23" s="31">
        <v>4</v>
      </c>
      <c r="G23" s="16">
        <f t="shared" si="0"/>
        <v>0</v>
      </c>
    </row>
    <row r="24" spans="1:8" s="1" customFormat="1" ht="18.75" customHeight="1">
      <c r="A24" s="24">
        <f t="shared" si="1"/>
        <v>17</v>
      </c>
      <c r="B24" s="5" t="s">
        <v>55</v>
      </c>
      <c r="C24" s="6" t="s">
        <v>56</v>
      </c>
      <c r="D24" s="5" t="s">
        <v>8</v>
      </c>
      <c r="E24" s="28"/>
      <c r="F24" s="31">
        <v>1520</v>
      </c>
      <c r="G24" s="16">
        <f t="shared" si="0"/>
        <v>0</v>
      </c>
      <c r="H24" s="2"/>
    </row>
    <row r="25" spans="1:8" s="1" customFormat="1" ht="18.75" customHeight="1">
      <c r="A25" s="24">
        <f t="shared" si="1"/>
        <v>18</v>
      </c>
      <c r="B25" s="5"/>
      <c r="C25" s="6" t="s">
        <v>57</v>
      </c>
      <c r="D25" s="5" t="s">
        <v>11</v>
      </c>
      <c r="E25" s="28"/>
      <c r="F25" s="31">
        <v>18</v>
      </c>
      <c r="G25" s="16">
        <f t="shared" si="0"/>
        <v>0</v>
      </c>
      <c r="H25" s="2"/>
    </row>
    <row r="26" spans="1:8" s="1" customFormat="1" ht="18.75" customHeight="1">
      <c r="A26" s="24">
        <f t="shared" si="1"/>
        <v>19</v>
      </c>
      <c r="B26" s="5" t="s">
        <v>58</v>
      </c>
      <c r="C26" s="6" t="s">
        <v>125</v>
      </c>
      <c r="D26" s="5" t="s">
        <v>8</v>
      </c>
      <c r="E26" s="28"/>
      <c r="F26" s="31">
        <v>185</v>
      </c>
      <c r="G26" s="16">
        <f t="shared" si="0"/>
        <v>0</v>
      </c>
      <c r="H26" s="2"/>
    </row>
    <row r="27" spans="1:8" s="1" customFormat="1" ht="18.75" customHeight="1">
      <c r="A27" s="24">
        <f t="shared" si="1"/>
        <v>20</v>
      </c>
      <c r="B27" s="5" t="s">
        <v>59</v>
      </c>
      <c r="C27" s="6" t="s">
        <v>60</v>
      </c>
      <c r="D27" s="5" t="s">
        <v>11</v>
      </c>
      <c r="E27" s="28"/>
      <c r="F27" s="31">
        <v>1</v>
      </c>
      <c r="G27" s="16">
        <f t="shared" si="0"/>
        <v>0</v>
      </c>
      <c r="H27" s="2"/>
    </row>
    <row r="28" spans="1:8" s="1" customFormat="1" ht="18.75" customHeight="1">
      <c r="A28" s="24">
        <f t="shared" si="1"/>
        <v>21</v>
      </c>
      <c r="B28" s="5" t="s">
        <v>59</v>
      </c>
      <c r="C28" s="6" t="s">
        <v>61</v>
      </c>
      <c r="D28" s="5" t="s">
        <v>11</v>
      </c>
      <c r="E28" s="28"/>
      <c r="F28" s="31">
        <v>1</v>
      </c>
      <c r="G28" s="16">
        <f t="shared" si="0"/>
        <v>0</v>
      </c>
      <c r="H28" s="2"/>
    </row>
    <row r="29" spans="1:8" s="1" customFormat="1" ht="18.75" customHeight="1">
      <c r="A29" s="24">
        <f t="shared" si="1"/>
        <v>22</v>
      </c>
      <c r="B29" s="5" t="s">
        <v>59</v>
      </c>
      <c r="C29" s="6" t="s">
        <v>62</v>
      </c>
      <c r="D29" s="5" t="s">
        <v>11</v>
      </c>
      <c r="E29" s="28"/>
      <c r="F29" s="31">
        <v>1</v>
      </c>
      <c r="G29" s="16">
        <f t="shared" si="0"/>
        <v>0</v>
      </c>
      <c r="H29" s="2"/>
    </row>
    <row r="30" spans="1:8" s="1" customFormat="1" ht="18" customHeight="1">
      <c r="A30" s="24">
        <f t="shared" si="1"/>
        <v>23</v>
      </c>
      <c r="B30" s="5" t="s">
        <v>24</v>
      </c>
      <c r="C30" s="6" t="s">
        <v>126</v>
      </c>
      <c r="D30" s="5" t="s">
        <v>8</v>
      </c>
      <c r="E30" s="28"/>
      <c r="F30" s="31">
        <v>140</v>
      </c>
      <c r="G30" s="16">
        <f t="shared" si="0"/>
        <v>0</v>
      </c>
      <c r="H30" s="2"/>
    </row>
    <row r="31" spans="1:8" s="1" customFormat="1" ht="18.75" customHeight="1">
      <c r="A31" s="24">
        <f t="shared" si="1"/>
        <v>24</v>
      </c>
      <c r="B31" s="5" t="s">
        <v>25</v>
      </c>
      <c r="C31" s="6" t="s">
        <v>26</v>
      </c>
      <c r="D31" s="5" t="s">
        <v>8</v>
      </c>
      <c r="E31" s="28"/>
      <c r="F31" s="31">
        <v>190</v>
      </c>
      <c r="G31" s="16">
        <f t="shared" si="0"/>
        <v>0</v>
      </c>
      <c r="H31" s="2"/>
    </row>
    <row r="32" spans="1:8" s="1" customFormat="1" ht="18.75" customHeight="1">
      <c r="A32" s="24">
        <f t="shared" si="1"/>
        <v>25</v>
      </c>
      <c r="B32" s="5" t="s">
        <v>27</v>
      </c>
      <c r="C32" s="6" t="s">
        <v>28</v>
      </c>
      <c r="D32" s="5" t="s">
        <v>8</v>
      </c>
      <c r="E32" s="28"/>
      <c r="F32" s="31">
        <v>240</v>
      </c>
      <c r="G32" s="16">
        <f t="shared" si="0"/>
        <v>0</v>
      </c>
      <c r="H32" s="2"/>
    </row>
    <row r="33" spans="1:7" s="1" customFormat="1" ht="18.75" customHeight="1">
      <c r="A33" s="24">
        <f t="shared" si="1"/>
        <v>26</v>
      </c>
      <c r="B33" s="5" t="s">
        <v>63</v>
      </c>
      <c r="C33" s="6" t="s">
        <v>64</v>
      </c>
      <c r="D33" s="5" t="s">
        <v>8</v>
      </c>
      <c r="E33" s="28"/>
      <c r="F33" s="31">
        <v>980</v>
      </c>
      <c r="G33" s="16">
        <f t="shared" si="0"/>
        <v>0</v>
      </c>
    </row>
    <row r="34" spans="1:8" s="1" customFormat="1" ht="18.75" customHeight="1">
      <c r="A34" s="24">
        <f t="shared" si="1"/>
        <v>27</v>
      </c>
      <c r="B34" s="5" t="s">
        <v>29</v>
      </c>
      <c r="C34" s="6" t="s">
        <v>30</v>
      </c>
      <c r="D34" s="5" t="s">
        <v>14</v>
      </c>
      <c r="E34" s="28"/>
      <c r="F34" s="31">
        <v>340</v>
      </c>
      <c r="G34" s="16">
        <f t="shared" si="0"/>
        <v>0</v>
      </c>
      <c r="H34" s="2"/>
    </row>
    <row r="35" spans="1:7" s="1" customFormat="1" ht="18.75" customHeight="1">
      <c r="A35" s="24">
        <f t="shared" si="1"/>
        <v>28</v>
      </c>
      <c r="B35" s="5" t="s">
        <v>31</v>
      </c>
      <c r="C35" s="6" t="s">
        <v>65</v>
      </c>
      <c r="D35" s="5" t="s">
        <v>11</v>
      </c>
      <c r="E35" s="28"/>
      <c r="F35" s="31">
        <v>1</v>
      </c>
      <c r="G35" s="16">
        <f t="shared" si="0"/>
        <v>0</v>
      </c>
    </row>
    <row r="36" spans="1:7" s="1" customFormat="1" ht="18.75" customHeight="1" thickBot="1">
      <c r="A36" s="47" t="s">
        <v>114</v>
      </c>
      <c r="B36" s="48"/>
      <c r="C36" s="48"/>
      <c r="D36" s="48"/>
      <c r="E36" s="48"/>
      <c r="F36" s="48"/>
      <c r="G36" s="21">
        <f>SUM(G10:G35)</f>
        <v>0</v>
      </c>
    </row>
    <row r="37" spans="1:7" s="1" customFormat="1" ht="40.5" customHeight="1" thickBot="1">
      <c r="A37" s="46" t="s">
        <v>110</v>
      </c>
      <c r="B37" s="46"/>
      <c r="C37" s="46"/>
      <c r="D37" s="46"/>
      <c r="E37" s="46"/>
      <c r="F37" s="46"/>
      <c r="G37" s="46"/>
    </row>
    <row r="38" spans="1:7" s="1" customFormat="1" ht="30" customHeight="1">
      <c r="A38" s="10" t="s">
        <v>33</v>
      </c>
      <c r="B38" s="12" t="s">
        <v>1</v>
      </c>
      <c r="C38" s="12" t="s">
        <v>0</v>
      </c>
      <c r="D38" s="11" t="s">
        <v>34</v>
      </c>
      <c r="E38" s="12" t="s">
        <v>40</v>
      </c>
      <c r="F38" s="13" t="s">
        <v>2</v>
      </c>
      <c r="G38" s="14" t="s">
        <v>35</v>
      </c>
    </row>
    <row r="39" spans="1:7" s="1" customFormat="1" ht="18.75" customHeight="1">
      <c r="A39" s="49" t="s">
        <v>37</v>
      </c>
      <c r="B39" s="50"/>
      <c r="C39" s="50"/>
      <c r="D39" s="50"/>
      <c r="E39" s="50"/>
      <c r="F39" s="50"/>
      <c r="G39" s="51"/>
    </row>
    <row r="40" spans="1:7" s="1" customFormat="1" ht="18.75" customHeight="1">
      <c r="A40" s="24">
        <v>49</v>
      </c>
      <c r="B40" s="5" t="s">
        <v>32</v>
      </c>
      <c r="C40" s="6" t="s">
        <v>66</v>
      </c>
      <c r="D40" s="5" t="s">
        <v>8</v>
      </c>
      <c r="E40" s="28"/>
      <c r="F40" s="8">
        <v>22</v>
      </c>
      <c r="G40" s="16">
        <f>F40*E40</f>
        <v>0</v>
      </c>
    </row>
    <row r="41" spans="1:7" s="1" customFormat="1" ht="18.75" customHeight="1" thickBot="1">
      <c r="A41" s="47" t="s">
        <v>116</v>
      </c>
      <c r="B41" s="48"/>
      <c r="C41" s="48"/>
      <c r="D41" s="48"/>
      <c r="E41" s="48"/>
      <c r="F41" s="48"/>
      <c r="G41" s="21">
        <f>SUM(G40:G40)</f>
        <v>0</v>
      </c>
    </row>
    <row r="42" spans="1:7" s="1" customFormat="1" ht="15.75" customHeight="1" thickBot="1">
      <c r="A42" s="52"/>
      <c r="B42" s="53"/>
      <c r="C42" s="53"/>
      <c r="D42" s="53"/>
      <c r="E42" s="53"/>
      <c r="F42" s="53"/>
      <c r="G42" s="54"/>
    </row>
    <row r="43" spans="1:7" ht="18.75" customHeight="1" thickBot="1">
      <c r="A43" s="55" t="s">
        <v>67</v>
      </c>
      <c r="B43" s="56"/>
      <c r="C43" s="56"/>
      <c r="D43" s="56"/>
      <c r="E43" s="56"/>
      <c r="F43" s="57"/>
      <c r="G43" s="22">
        <f>G6+G36+G41</f>
        <v>0</v>
      </c>
    </row>
    <row r="44" spans="1:7" s="1" customFormat="1" ht="9.75" customHeight="1" thickBot="1">
      <c r="A44" s="52"/>
      <c r="B44" s="53"/>
      <c r="C44" s="53"/>
      <c r="D44" s="53"/>
      <c r="E44" s="53"/>
      <c r="F44" s="53"/>
      <c r="G44" s="54"/>
    </row>
    <row r="45" spans="1:7" s="1" customFormat="1" ht="26.25" thickBot="1">
      <c r="A45" s="17"/>
      <c r="B45" s="18" t="s">
        <v>39</v>
      </c>
      <c r="C45" s="19" t="s">
        <v>38</v>
      </c>
      <c r="D45" s="18" t="s">
        <v>122</v>
      </c>
      <c r="E45" s="18"/>
      <c r="F45" s="18">
        <v>1</v>
      </c>
      <c r="G45" s="20">
        <v>10500</v>
      </c>
    </row>
    <row r="46" spans="1:7" s="1" customFormat="1" ht="26.25" thickBot="1">
      <c r="A46" s="17"/>
      <c r="B46" s="18" t="s">
        <v>39</v>
      </c>
      <c r="C46" s="19" t="s">
        <v>120</v>
      </c>
      <c r="D46" s="18" t="s">
        <v>123</v>
      </c>
      <c r="E46" s="18"/>
      <c r="F46" s="18">
        <v>1</v>
      </c>
      <c r="G46" s="20">
        <v>36000</v>
      </c>
    </row>
    <row r="47" spans="1:7" s="1" customFormat="1" ht="16.5" customHeight="1" thickBot="1">
      <c r="A47" s="52"/>
      <c r="B47" s="53"/>
      <c r="C47" s="53"/>
      <c r="D47" s="53"/>
      <c r="E47" s="53"/>
      <c r="F47" s="53"/>
      <c r="G47" s="54"/>
    </row>
    <row r="48" spans="1:7" ht="18.75" customHeight="1" thickBot="1">
      <c r="A48" s="44" t="s">
        <v>128</v>
      </c>
      <c r="B48" s="45"/>
      <c r="C48" s="45"/>
      <c r="D48" s="45"/>
      <c r="E48" s="45"/>
      <c r="F48" s="45"/>
      <c r="G48" s="23">
        <f>G45+G46+G43</f>
        <v>46500</v>
      </c>
    </row>
    <row r="49" spans="1:7" ht="39.75" customHeight="1" thickBot="1">
      <c r="A49" s="46" t="s">
        <v>112</v>
      </c>
      <c r="B49" s="46"/>
      <c r="C49" s="46"/>
      <c r="D49" s="46"/>
      <c r="E49" s="46"/>
      <c r="F49" s="46"/>
      <c r="G49" s="46"/>
    </row>
    <row r="50" spans="1:10" ht="25.5">
      <c r="A50" s="10" t="s">
        <v>33</v>
      </c>
      <c r="B50" s="12" t="s">
        <v>1</v>
      </c>
      <c r="C50" s="12" t="s">
        <v>0</v>
      </c>
      <c r="D50" s="11" t="s">
        <v>34</v>
      </c>
      <c r="E50" s="12" t="s">
        <v>40</v>
      </c>
      <c r="F50" s="13" t="s">
        <v>2</v>
      </c>
      <c r="G50" s="14" t="s">
        <v>35</v>
      </c>
      <c r="J50" s="27"/>
    </row>
    <row r="51" spans="1:7" ht="18.75" customHeight="1">
      <c r="A51" s="49" t="s">
        <v>41</v>
      </c>
      <c r="B51" s="50"/>
      <c r="C51" s="50"/>
      <c r="D51" s="50"/>
      <c r="E51" s="50"/>
      <c r="F51" s="50"/>
      <c r="G51" s="51"/>
    </row>
    <row r="52" spans="1:7" ht="71.25" customHeight="1">
      <c r="A52" s="24">
        <v>1</v>
      </c>
      <c r="B52" s="5">
        <v>1</v>
      </c>
      <c r="C52" s="6" t="s">
        <v>68</v>
      </c>
      <c r="D52" s="33" t="s">
        <v>124</v>
      </c>
      <c r="E52" s="28"/>
      <c r="F52" s="9">
        <v>1</v>
      </c>
      <c r="G52" s="16">
        <f>F52*E52</f>
        <v>0</v>
      </c>
    </row>
    <row r="53" spans="1:7" ht="18.75" customHeight="1" thickBot="1">
      <c r="A53" s="47" t="s">
        <v>115</v>
      </c>
      <c r="B53" s="48"/>
      <c r="C53" s="48"/>
      <c r="D53" s="48"/>
      <c r="E53" s="48"/>
      <c r="F53" s="48"/>
      <c r="G53" s="21">
        <f>SUM(G52:G52)</f>
        <v>0</v>
      </c>
    </row>
    <row r="54" spans="1:7" ht="15.75" customHeight="1" thickBot="1">
      <c r="A54" s="52"/>
      <c r="B54" s="53"/>
      <c r="C54" s="53"/>
      <c r="D54" s="53"/>
      <c r="E54" s="53"/>
      <c r="F54" s="53"/>
      <c r="G54" s="54"/>
    </row>
    <row r="55" spans="1:7" ht="25.5">
      <c r="A55" s="10" t="s">
        <v>33</v>
      </c>
      <c r="B55" s="12" t="s">
        <v>1</v>
      </c>
      <c r="C55" s="12" t="s">
        <v>0</v>
      </c>
      <c r="D55" s="11" t="s">
        <v>34</v>
      </c>
      <c r="E55" s="12" t="s">
        <v>40</v>
      </c>
      <c r="F55" s="13" t="s">
        <v>2</v>
      </c>
      <c r="G55" s="14" t="s">
        <v>35</v>
      </c>
    </row>
    <row r="56" spans="1:7" ht="18.75" customHeight="1">
      <c r="A56" s="49" t="s">
        <v>117</v>
      </c>
      <c r="B56" s="50"/>
      <c r="C56" s="50"/>
      <c r="D56" s="50"/>
      <c r="E56" s="50"/>
      <c r="F56" s="50"/>
      <c r="G56" s="51"/>
    </row>
    <row r="57" spans="1:7" ht="43.5" customHeight="1">
      <c r="A57" s="24">
        <v>2</v>
      </c>
      <c r="B57" s="5">
        <v>2</v>
      </c>
      <c r="C57" s="6" t="s">
        <v>70</v>
      </c>
      <c r="D57" s="5" t="s">
        <v>8</v>
      </c>
      <c r="E57" s="28"/>
      <c r="F57" s="31">
        <v>10</v>
      </c>
      <c r="G57" s="16">
        <f>F57*E57</f>
        <v>0</v>
      </c>
    </row>
    <row r="58" spans="1:7" ht="30" customHeight="1">
      <c r="A58" s="24">
        <f>A57+1</f>
        <v>3</v>
      </c>
      <c r="B58" s="5">
        <f>B57+1</f>
        <v>3</v>
      </c>
      <c r="C58" s="6" t="s">
        <v>71</v>
      </c>
      <c r="D58" s="5" t="s">
        <v>8</v>
      </c>
      <c r="E58" s="28"/>
      <c r="F58" s="31">
        <v>10</v>
      </c>
      <c r="G58" s="16">
        <f aca="true" t="shared" si="2" ref="G58:G93">F58*E58</f>
        <v>0</v>
      </c>
    </row>
    <row r="59" spans="1:7" ht="45.75" customHeight="1">
      <c r="A59" s="24">
        <f aca="true" t="shared" si="3" ref="A59:B74">A58+1</f>
        <v>4</v>
      </c>
      <c r="B59" s="5">
        <f t="shared" si="3"/>
        <v>4</v>
      </c>
      <c r="C59" s="6" t="s">
        <v>72</v>
      </c>
      <c r="D59" s="5" t="s">
        <v>8</v>
      </c>
      <c r="E59" s="28"/>
      <c r="F59" s="31">
        <v>3500</v>
      </c>
      <c r="G59" s="16">
        <f t="shared" si="2"/>
        <v>0</v>
      </c>
    </row>
    <row r="60" spans="1:7" ht="33.75" customHeight="1">
      <c r="A60" s="24">
        <f t="shared" si="3"/>
        <v>5</v>
      </c>
      <c r="B60" s="5">
        <f t="shared" si="3"/>
        <v>5</v>
      </c>
      <c r="C60" s="6" t="s">
        <v>73</v>
      </c>
      <c r="D60" s="5" t="s">
        <v>8</v>
      </c>
      <c r="E60" s="28"/>
      <c r="F60" s="31">
        <v>3500</v>
      </c>
      <c r="G60" s="16">
        <f t="shared" si="2"/>
        <v>0</v>
      </c>
    </row>
    <row r="61" spans="1:7" ht="41.25" customHeight="1">
      <c r="A61" s="24">
        <f t="shared" si="3"/>
        <v>6</v>
      </c>
      <c r="B61" s="5">
        <f t="shared" si="3"/>
        <v>6</v>
      </c>
      <c r="C61" s="6" t="s">
        <v>74</v>
      </c>
      <c r="D61" s="5" t="s">
        <v>8</v>
      </c>
      <c r="E61" s="28"/>
      <c r="F61" s="31">
        <v>80</v>
      </c>
      <c r="G61" s="16">
        <f t="shared" si="2"/>
        <v>0</v>
      </c>
    </row>
    <row r="62" spans="1:7" ht="31.5" customHeight="1">
      <c r="A62" s="24">
        <f t="shared" si="3"/>
        <v>7</v>
      </c>
      <c r="B62" s="5">
        <f t="shared" si="3"/>
        <v>7</v>
      </c>
      <c r="C62" s="6" t="s">
        <v>75</v>
      </c>
      <c r="D62" s="5" t="s">
        <v>8</v>
      </c>
      <c r="E62" s="28"/>
      <c r="F62" s="31">
        <v>80</v>
      </c>
      <c r="G62" s="16">
        <f t="shared" si="2"/>
        <v>0</v>
      </c>
    </row>
    <row r="63" spans="1:7" ht="84" customHeight="1">
      <c r="A63" s="24">
        <f t="shared" si="3"/>
        <v>8</v>
      </c>
      <c r="B63" s="5">
        <f t="shared" si="3"/>
        <v>8</v>
      </c>
      <c r="C63" s="6" t="s">
        <v>76</v>
      </c>
      <c r="D63" s="5" t="s">
        <v>11</v>
      </c>
      <c r="E63" s="28"/>
      <c r="F63" s="31">
        <v>1</v>
      </c>
      <c r="G63" s="16">
        <f t="shared" si="2"/>
        <v>0</v>
      </c>
    </row>
    <row r="64" spans="1:7" ht="79.5" customHeight="1">
      <c r="A64" s="24">
        <f t="shared" si="3"/>
        <v>9</v>
      </c>
      <c r="B64" s="5">
        <f t="shared" si="3"/>
        <v>9</v>
      </c>
      <c r="C64" s="7" t="s">
        <v>77</v>
      </c>
      <c r="D64" s="5" t="s">
        <v>11</v>
      </c>
      <c r="E64" s="28"/>
      <c r="F64" s="31">
        <v>1</v>
      </c>
      <c r="G64" s="16">
        <f t="shared" si="2"/>
        <v>0</v>
      </c>
    </row>
    <row r="65" spans="1:7" ht="82.5" customHeight="1">
      <c r="A65" s="24">
        <f t="shared" si="3"/>
        <v>10</v>
      </c>
      <c r="B65" s="5">
        <f t="shared" si="3"/>
        <v>10</v>
      </c>
      <c r="C65" s="7" t="s">
        <v>78</v>
      </c>
      <c r="D65" s="5" t="s">
        <v>11</v>
      </c>
      <c r="E65" s="28"/>
      <c r="F65" s="31">
        <v>1</v>
      </c>
      <c r="G65" s="16">
        <f t="shared" si="2"/>
        <v>0</v>
      </c>
    </row>
    <row r="66" spans="1:7" ht="81.75" customHeight="1">
      <c r="A66" s="24">
        <f t="shared" si="3"/>
        <v>11</v>
      </c>
      <c r="B66" s="5">
        <f t="shared" si="3"/>
        <v>11</v>
      </c>
      <c r="C66" s="7" t="s">
        <v>79</v>
      </c>
      <c r="D66" s="5" t="s">
        <v>11</v>
      </c>
      <c r="E66" s="28"/>
      <c r="F66" s="31">
        <v>1</v>
      </c>
      <c r="G66" s="16">
        <f t="shared" si="2"/>
        <v>0</v>
      </c>
    </row>
    <row r="67" spans="1:7" ht="33.75" customHeight="1">
      <c r="A67" s="24">
        <f t="shared" si="3"/>
        <v>12</v>
      </c>
      <c r="B67" s="5">
        <f t="shared" si="3"/>
        <v>12</v>
      </c>
      <c r="C67" s="7" t="s">
        <v>80</v>
      </c>
      <c r="D67" s="5" t="s">
        <v>11</v>
      </c>
      <c r="E67" s="28"/>
      <c r="F67" s="31">
        <v>6</v>
      </c>
      <c r="G67" s="16">
        <f t="shared" si="2"/>
        <v>0</v>
      </c>
    </row>
    <row r="68" spans="1:7" ht="31.5" customHeight="1">
      <c r="A68" s="24">
        <f t="shared" si="3"/>
        <v>13</v>
      </c>
      <c r="B68" s="5">
        <f t="shared" si="3"/>
        <v>13</v>
      </c>
      <c r="C68" s="6" t="s">
        <v>81</v>
      </c>
      <c r="D68" s="5" t="s">
        <v>11</v>
      </c>
      <c r="E68" s="28"/>
      <c r="F68" s="31">
        <v>6</v>
      </c>
      <c r="G68" s="16">
        <f t="shared" si="2"/>
        <v>0</v>
      </c>
    </row>
    <row r="69" spans="1:7" ht="43.5" customHeight="1">
      <c r="A69" s="24">
        <f t="shared" si="3"/>
        <v>14</v>
      </c>
      <c r="B69" s="5">
        <f t="shared" si="3"/>
        <v>14</v>
      </c>
      <c r="C69" s="6" t="s">
        <v>82</v>
      </c>
      <c r="D69" s="5" t="s">
        <v>11</v>
      </c>
      <c r="E69" s="28"/>
      <c r="F69" s="31">
        <v>4</v>
      </c>
      <c r="G69" s="16">
        <f t="shared" si="2"/>
        <v>0</v>
      </c>
    </row>
    <row r="70" spans="1:7" ht="31.5" customHeight="1">
      <c r="A70" s="24">
        <f t="shared" si="3"/>
        <v>15</v>
      </c>
      <c r="B70" s="5">
        <f t="shared" si="3"/>
        <v>15</v>
      </c>
      <c r="C70" s="6" t="s">
        <v>83</v>
      </c>
      <c r="D70" s="5" t="s">
        <v>11</v>
      </c>
      <c r="E70" s="28"/>
      <c r="F70" s="31">
        <v>5</v>
      </c>
      <c r="G70" s="16">
        <f t="shared" si="2"/>
        <v>0</v>
      </c>
    </row>
    <row r="71" spans="1:7" ht="33" customHeight="1">
      <c r="A71" s="24">
        <f t="shared" si="3"/>
        <v>16</v>
      </c>
      <c r="B71" s="5">
        <f t="shared" si="3"/>
        <v>16</v>
      </c>
      <c r="C71" s="6" t="s">
        <v>84</v>
      </c>
      <c r="D71" s="5" t="s">
        <v>11</v>
      </c>
      <c r="E71" s="28"/>
      <c r="F71" s="31">
        <v>2</v>
      </c>
      <c r="G71" s="16">
        <f t="shared" si="2"/>
        <v>0</v>
      </c>
    </row>
    <row r="72" spans="1:7" ht="46.5" customHeight="1">
      <c r="A72" s="24">
        <f t="shared" si="3"/>
        <v>17</v>
      </c>
      <c r="B72" s="5">
        <f t="shared" si="3"/>
        <v>17</v>
      </c>
      <c r="C72" s="6" t="s">
        <v>85</v>
      </c>
      <c r="D72" s="5" t="s">
        <v>11</v>
      </c>
      <c r="E72" s="28"/>
      <c r="F72" s="31">
        <v>19</v>
      </c>
      <c r="G72" s="16">
        <f t="shared" si="2"/>
        <v>0</v>
      </c>
    </row>
    <row r="73" spans="1:7" ht="45.75" customHeight="1">
      <c r="A73" s="24">
        <f t="shared" si="3"/>
        <v>18</v>
      </c>
      <c r="B73" s="5">
        <f t="shared" si="3"/>
        <v>18</v>
      </c>
      <c r="C73" s="6" t="s">
        <v>86</v>
      </c>
      <c r="D73" s="5" t="s">
        <v>11</v>
      </c>
      <c r="E73" s="28"/>
      <c r="F73" s="31">
        <v>25</v>
      </c>
      <c r="G73" s="16">
        <f t="shared" si="2"/>
        <v>0</v>
      </c>
    </row>
    <row r="74" spans="1:7" ht="46.5" customHeight="1">
      <c r="A74" s="24">
        <f t="shared" si="3"/>
        <v>19</v>
      </c>
      <c r="B74" s="5">
        <f t="shared" si="3"/>
        <v>19</v>
      </c>
      <c r="C74" s="6" t="s">
        <v>87</v>
      </c>
      <c r="D74" s="5" t="s">
        <v>11</v>
      </c>
      <c r="E74" s="28"/>
      <c r="F74" s="31">
        <v>4</v>
      </c>
      <c r="G74" s="16">
        <f t="shared" si="2"/>
        <v>0</v>
      </c>
    </row>
    <row r="75" spans="1:7" ht="19.5" customHeight="1">
      <c r="A75" s="40"/>
      <c r="B75" s="35"/>
      <c r="C75" s="36"/>
      <c r="D75" s="35"/>
      <c r="E75" s="37"/>
      <c r="F75" s="38"/>
      <c r="G75" s="39"/>
    </row>
    <row r="76" spans="1:7" ht="43.5" customHeight="1">
      <c r="A76" s="46" t="s">
        <v>112</v>
      </c>
      <c r="B76" s="46"/>
      <c r="C76" s="46"/>
      <c r="D76" s="46"/>
      <c r="E76" s="46"/>
      <c r="F76" s="46"/>
      <c r="G76" s="46"/>
    </row>
    <row r="77" spans="1:7" ht="44.25" customHeight="1">
      <c r="A77" s="24">
        <f>A74+1</f>
        <v>20</v>
      </c>
      <c r="B77" s="5">
        <f>B74+1</f>
        <v>20</v>
      </c>
      <c r="C77" s="6" t="s">
        <v>88</v>
      </c>
      <c r="D77" s="5" t="s">
        <v>11</v>
      </c>
      <c r="E77" s="28"/>
      <c r="F77" s="31">
        <v>5</v>
      </c>
      <c r="G77" s="16">
        <f t="shared" si="2"/>
        <v>0</v>
      </c>
    </row>
    <row r="78" spans="1:7" ht="45.75" customHeight="1">
      <c r="A78" s="24">
        <f>A77+1</f>
        <v>21</v>
      </c>
      <c r="B78" s="5">
        <f>B77+1</f>
        <v>21</v>
      </c>
      <c r="C78" s="6" t="s">
        <v>89</v>
      </c>
      <c r="D78" s="5" t="s">
        <v>11</v>
      </c>
      <c r="E78" s="28"/>
      <c r="F78" s="31">
        <v>5</v>
      </c>
      <c r="G78" s="16">
        <f t="shared" si="2"/>
        <v>0</v>
      </c>
    </row>
    <row r="79" spans="1:7" ht="43.5" customHeight="1">
      <c r="A79" s="24">
        <f aca="true" t="shared" si="4" ref="A79:B92">A78+1</f>
        <v>22</v>
      </c>
      <c r="B79" s="5">
        <f t="shared" si="4"/>
        <v>22</v>
      </c>
      <c r="C79" s="6" t="s">
        <v>90</v>
      </c>
      <c r="D79" s="33" t="s">
        <v>91</v>
      </c>
      <c r="E79" s="28"/>
      <c r="F79" s="31">
        <v>7</v>
      </c>
      <c r="G79" s="16">
        <f t="shared" si="2"/>
        <v>0</v>
      </c>
    </row>
    <row r="80" spans="1:7" ht="38.25">
      <c r="A80" s="24">
        <f t="shared" si="4"/>
        <v>23</v>
      </c>
      <c r="B80" s="5">
        <f t="shared" si="4"/>
        <v>23</v>
      </c>
      <c r="C80" s="6" t="s">
        <v>92</v>
      </c>
      <c r="D80" s="5" t="s">
        <v>8</v>
      </c>
      <c r="E80" s="28"/>
      <c r="F80" s="31">
        <v>3590</v>
      </c>
      <c r="G80" s="16">
        <f t="shared" si="2"/>
        <v>0</v>
      </c>
    </row>
    <row r="81" spans="1:7" ht="30" customHeight="1">
      <c r="A81" s="24">
        <f t="shared" si="4"/>
        <v>24</v>
      </c>
      <c r="B81" s="5">
        <f t="shared" si="4"/>
        <v>24</v>
      </c>
      <c r="C81" s="6" t="s">
        <v>93</v>
      </c>
      <c r="D81" s="34" t="s">
        <v>94</v>
      </c>
      <c r="E81" s="28"/>
      <c r="F81" s="31">
        <v>1110</v>
      </c>
      <c r="G81" s="16">
        <f t="shared" si="2"/>
        <v>0</v>
      </c>
    </row>
    <row r="82" spans="1:7" ht="44.25" customHeight="1">
      <c r="A82" s="24">
        <f t="shared" si="4"/>
        <v>25</v>
      </c>
      <c r="B82" s="5">
        <f t="shared" si="4"/>
        <v>25</v>
      </c>
      <c r="C82" s="6" t="s">
        <v>95</v>
      </c>
      <c r="D82" s="34" t="s">
        <v>96</v>
      </c>
      <c r="E82" s="28"/>
      <c r="F82" s="31">
        <v>100</v>
      </c>
      <c r="G82" s="16">
        <f t="shared" si="2"/>
        <v>0</v>
      </c>
    </row>
    <row r="83" spans="1:7" ht="38.25">
      <c r="A83" s="24">
        <f t="shared" si="4"/>
        <v>26</v>
      </c>
      <c r="B83" s="5">
        <f t="shared" si="4"/>
        <v>26</v>
      </c>
      <c r="C83" s="6" t="s">
        <v>97</v>
      </c>
      <c r="D83" s="34" t="s">
        <v>98</v>
      </c>
      <c r="E83" s="28"/>
      <c r="F83" s="31">
        <v>420</v>
      </c>
      <c r="G83" s="16">
        <f t="shared" si="2"/>
        <v>0</v>
      </c>
    </row>
    <row r="84" spans="1:7" ht="25.5">
      <c r="A84" s="24">
        <f t="shared" si="4"/>
        <v>27</v>
      </c>
      <c r="B84" s="5">
        <f t="shared" si="4"/>
        <v>27</v>
      </c>
      <c r="C84" s="6" t="s">
        <v>99</v>
      </c>
      <c r="D84" s="34" t="s">
        <v>98</v>
      </c>
      <c r="E84" s="28"/>
      <c r="F84" s="31">
        <v>480</v>
      </c>
      <c r="G84" s="16">
        <f t="shared" si="2"/>
        <v>0</v>
      </c>
    </row>
    <row r="85" spans="1:7" ht="31.5" customHeight="1">
      <c r="A85" s="24">
        <f t="shared" si="4"/>
        <v>28</v>
      </c>
      <c r="B85" s="5">
        <f t="shared" si="4"/>
        <v>28</v>
      </c>
      <c r="C85" s="6" t="s">
        <v>100</v>
      </c>
      <c r="D85" s="5" t="s">
        <v>14</v>
      </c>
      <c r="E85" s="28"/>
      <c r="F85" s="31">
        <v>1600</v>
      </c>
      <c r="G85" s="16">
        <f t="shared" si="2"/>
        <v>0</v>
      </c>
    </row>
    <row r="86" spans="1:7" ht="41.25" customHeight="1">
      <c r="A86" s="24">
        <f t="shared" si="4"/>
        <v>29</v>
      </c>
      <c r="B86" s="5">
        <f t="shared" si="4"/>
        <v>29</v>
      </c>
      <c r="C86" s="6" t="s">
        <v>101</v>
      </c>
      <c r="D86" s="5" t="s">
        <v>14</v>
      </c>
      <c r="E86" s="28"/>
      <c r="F86" s="31">
        <v>2000</v>
      </c>
      <c r="G86" s="16">
        <f t="shared" si="2"/>
        <v>0</v>
      </c>
    </row>
    <row r="87" spans="1:7" ht="56.25" customHeight="1">
      <c r="A87" s="24">
        <f t="shared" si="4"/>
        <v>30</v>
      </c>
      <c r="B87" s="5">
        <f t="shared" si="4"/>
        <v>30</v>
      </c>
      <c r="C87" s="6" t="s">
        <v>102</v>
      </c>
      <c r="D87" s="34" t="s">
        <v>103</v>
      </c>
      <c r="E87" s="28"/>
      <c r="F87" s="31">
        <v>1800</v>
      </c>
      <c r="G87" s="16">
        <f t="shared" si="2"/>
        <v>0</v>
      </c>
    </row>
    <row r="88" spans="1:7" ht="51">
      <c r="A88" s="24">
        <f t="shared" si="4"/>
        <v>31</v>
      </c>
      <c r="B88" s="5">
        <f t="shared" si="4"/>
        <v>31</v>
      </c>
      <c r="C88" s="6" t="s">
        <v>104</v>
      </c>
      <c r="D88" s="34" t="s">
        <v>103</v>
      </c>
      <c r="E88" s="28"/>
      <c r="F88" s="31">
        <v>1800</v>
      </c>
      <c r="G88" s="16">
        <f t="shared" si="2"/>
        <v>0</v>
      </c>
    </row>
    <row r="89" spans="1:7" ht="30.75" customHeight="1">
      <c r="A89" s="24">
        <f t="shared" si="4"/>
        <v>32</v>
      </c>
      <c r="B89" s="5">
        <f t="shared" si="4"/>
        <v>32</v>
      </c>
      <c r="C89" s="6" t="s">
        <v>105</v>
      </c>
      <c r="D89" s="5" t="s">
        <v>69</v>
      </c>
      <c r="E89" s="28"/>
      <c r="F89" s="31">
        <v>1</v>
      </c>
      <c r="G89" s="16">
        <f t="shared" si="2"/>
        <v>0</v>
      </c>
    </row>
    <row r="90" spans="1:7" ht="25.5">
      <c r="A90" s="24">
        <f t="shared" si="4"/>
        <v>33</v>
      </c>
      <c r="B90" s="5">
        <f t="shared" si="4"/>
        <v>33</v>
      </c>
      <c r="C90" s="6" t="s">
        <v>106</v>
      </c>
      <c r="D90" s="34" t="s">
        <v>94</v>
      </c>
      <c r="E90" s="28"/>
      <c r="F90" s="31">
        <v>175</v>
      </c>
      <c r="G90" s="16">
        <f t="shared" si="2"/>
        <v>0</v>
      </c>
    </row>
    <row r="91" spans="1:7" ht="25.5">
      <c r="A91" s="24">
        <f t="shared" si="4"/>
        <v>34</v>
      </c>
      <c r="B91" s="5">
        <f t="shared" si="4"/>
        <v>34</v>
      </c>
      <c r="C91" s="6" t="s">
        <v>107</v>
      </c>
      <c r="D91" s="34" t="s">
        <v>103</v>
      </c>
      <c r="E91" s="28"/>
      <c r="F91" s="31">
        <v>350</v>
      </c>
      <c r="G91" s="16">
        <f t="shared" si="2"/>
        <v>0</v>
      </c>
    </row>
    <row r="92" spans="1:7" ht="25.5">
      <c r="A92" s="24">
        <f t="shared" si="4"/>
        <v>35</v>
      </c>
      <c r="B92" s="5">
        <f t="shared" si="4"/>
        <v>35</v>
      </c>
      <c r="C92" s="6" t="s">
        <v>108</v>
      </c>
      <c r="D92" s="34" t="s">
        <v>96</v>
      </c>
      <c r="E92" s="28"/>
      <c r="F92" s="31">
        <v>100</v>
      </c>
      <c r="G92" s="16">
        <f t="shared" si="2"/>
        <v>0</v>
      </c>
    </row>
    <row r="93" spans="1:7" ht="18.75" customHeight="1">
      <c r="A93" s="24">
        <f>A92+1</f>
        <v>36</v>
      </c>
      <c r="B93" s="5">
        <f>B92+1</f>
        <v>36</v>
      </c>
      <c r="C93" s="6" t="s">
        <v>109</v>
      </c>
      <c r="D93" s="5" t="s">
        <v>69</v>
      </c>
      <c r="E93" s="28"/>
      <c r="F93" s="31">
        <v>1</v>
      </c>
      <c r="G93" s="16">
        <f t="shared" si="2"/>
        <v>0</v>
      </c>
    </row>
    <row r="94" spans="1:7" ht="18.75" customHeight="1" thickBot="1">
      <c r="A94" s="47" t="s">
        <v>118</v>
      </c>
      <c r="B94" s="48"/>
      <c r="C94" s="48"/>
      <c r="D94" s="48"/>
      <c r="E94" s="48"/>
      <c r="F94" s="48"/>
      <c r="G94" s="21">
        <f>SUM(G57:G93)</f>
        <v>0</v>
      </c>
    </row>
    <row r="95" spans="1:7" ht="14.25" customHeight="1" thickBot="1">
      <c r="A95" s="52"/>
      <c r="B95" s="53"/>
      <c r="C95" s="53"/>
      <c r="D95" s="53"/>
      <c r="E95" s="53"/>
      <c r="F95" s="53"/>
      <c r="G95" s="54"/>
    </row>
    <row r="96" spans="1:7" ht="18.75" customHeight="1" thickBot="1">
      <c r="A96" s="55" t="s">
        <v>113</v>
      </c>
      <c r="B96" s="56"/>
      <c r="C96" s="56"/>
      <c r="D96" s="56"/>
      <c r="E96" s="56"/>
      <c r="F96" s="57"/>
      <c r="G96" s="22">
        <f>G53+G94</f>
        <v>0</v>
      </c>
    </row>
    <row r="97" spans="1:7" ht="16.5" customHeight="1" thickBot="1">
      <c r="A97" s="52"/>
      <c r="B97" s="53"/>
      <c r="C97" s="53"/>
      <c r="D97" s="53"/>
      <c r="E97" s="53"/>
      <c r="F97" s="53"/>
      <c r="G97" s="54"/>
    </row>
    <row r="98" spans="1:7" ht="32.25" customHeight="1" thickBot="1">
      <c r="A98" s="17">
        <v>38</v>
      </c>
      <c r="B98" s="18">
        <v>38</v>
      </c>
      <c r="C98" s="19" t="s">
        <v>119</v>
      </c>
      <c r="D98" s="18" t="s">
        <v>122</v>
      </c>
      <c r="E98" s="18"/>
      <c r="F98" s="18"/>
      <c r="G98" s="20">
        <v>8800</v>
      </c>
    </row>
    <row r="99" spans="1:7" ht="39" thickBot="1">
      <c r="A99" s="17">
        <v>39</v>
      </c>
      <c r="B99" s="18">
        <v>39</v>
      </c>
      <c r="C99" s="19" t="s">
        <v>127</v>
      </c>
      <c r="D99" s="18" t="s">
        <v>122</v>
      </c>
      <c r="E99" s="18"/>
      <c r="F99" s="18"/>
      <c r="G99" s="20">
        <v>18084.99</v>
      </c>
    </row>
    <row r="100" spans="1:7" ht="39" thickBot="1">
      <c r="A100" s="17">
        <v>40</v>
      </c>
      <c r="B100" s="18">
        <v>40</v>
      </c>
      <c r="C100" s="19" t="s">
        <v>121</v>
      </c>
      <c r="D100" s="18" t="s">
        <v>123</v>
      </c>
      <c r="E100" s="18"/>
      <c r="F100" s="18"/>
      <c r="G100" s="20">
        <v>60283.3</v>
      </c>
    </row>
    <row r="101" spans="1:7" ht="9" customHeight="1" thickBot="1">
      <c r="A101" s="52"/>
      <c r="B101" s="53"/>
      <c r="C101" s="53"/>
      <c r="D101" s="53"/>
      <c r="E101" s="53"/>
      <c r="F101" s="53"/>
      <c r="G101" s="54"/>
    </row>
    <row r="102" spans="1:7" ht="18.75" customHeight="1" thickBot="1">
      <c r="A102" s="44" t="s">
        <v>129</v>
      </c>
      <c r="B102" s="45"/>
      <c r="C102" s="45"/>
      <c r="D102" s="45"/>
      <c r="E102" s="45"/>
      <c r="F102" s="45"/>
      <c r="G102" s="23">
        <f>SUM(G96+G98+G99+G100)</f>
        <v>87168.29</v>
      </c>
    </row>
    <row r="103" ht="9" customHeight="1" thickBot="1"/>
    <row r="104" spans="1:7" ht="18.75" customHeight="1" thickBot="1">
      <c r="A104" s="41" t="s">
        <v>130</v>
      </c>
      <c r="B104" s="42"/>
      <c r="C104" s="42"/>
      <c r="D104" s="42"/>
      <c r="E104" s="42"/>
      <c r="F104" s="43"/>
      <c r="G104" s="23">
        <f>SUM(G48+G102)</f>
        <v>133668.29</v>
      </c>
    </row>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spans="8:14" ht="18.75" customHeight="1">
      <c r="H117"/>
      <c r="I117"/>
      <c r="J117"/>
      <c r="K117"/>
      <c r="L117"/>
      <c r="M117"/>
      <c r="N117"/>
    </row>
    <row r="118" spans="1:14" ht="18.75" customHeight="1">
      <c r="A118" s="1"/>
      <c r="B118" s="1"/>
      <c r="C118" s="1"/>
      <c r="D118" s="1"/>
      <c r="E118" s="1"/>
      <c r="F118" s="1"/>
      <c r="G118" s="1"/>
      <c r="H118"/>
      <c r="I118"/>
      <c r="J118"/>
      <c r="K118"/>
      <c r="L118"/>
      <c r="M118"/>
      <c r="N118"/>
    </row>
    <row r="119" spans="1:14" ht="18.75" customHeight="1">
      <c r="A119" s="1"/>
      <c r="B119" s="1"/>
      <c r="C119" s="1"/>
      <c r="D119" s="1"/>
      <c r="E119" s="1"/>
      <c r="F119" s="1"/>
      <c r="G119" s="1"/>
      <c r="H119"/>
      <c r="I119"/>
      <c r="J119"/>
      <c r="K119"/>
      <c r="L119"/>
      <c r="M119"/>
      <c r="N119"/>
    </row>
    <row r="120" spans="1:7" ht="18.75" customHeight="1">
      <c r="A120" s="1"/>
      <c r="B120" s="1"/>
      <c r="C120" s="1"/>
      <c r="D120" s="1"/>
      <c r="E120" s="1"/>
      <c r="F120" s="1"/>
      <c r="G120" s="1"/>
    </row>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sheetData>
  <sheetProtection password="D56B" sheet="1" selectLockedCells="1"/>
  <mergeCells count="27">
    <mergeCell ref="A1:G1"/>
    <mergeCell ref="A9:G9"/>
    <mergeCell ref="A39:G39"/>
    <mergeCell ref="A47:G47"/>
    <mergeCell ref="A48:F48"/>
    <mergeCell ref="A43:F43"/>
    <mergeCell ref="A36:F36"/>
    <mergeCell ref="A41:F41"/>
    <mergeCell ref="A3:G3"/>
    <mergeCell ref="A6:F6"/>
    <mergeCell ref="A7:G7"/>
    <mergeCell ref="A44:G44"/>
    <mergeCell ref="A42:G42"/>
    <mergeCell ref="A37:G37"/>
    <mergeCell ref="A101:G101"/>
    <mergeCell ref="A76:G76"/>
    <mergeCell ref="A97:G97"/>
    <mergeCell ref="A104:F104"/>
    <mergeCell ref="A102:F102"/>
    <mergeCell ref="A49:G49"/>
    <mergeCell ref="A53:F53"/>
    <mergeCell ref="A51:G51"/>
    <mergeCell ref="A54:G54"/>
    <mergeCell ref="A56:G56"/>
    <mergeCell ref="A94:F94"/>
    <mergeCell ref="A95:G95"/>
    <mergeCell ref="A96:F96"/>
  </mergeCells>
  <printOptions/>
  <pageMargins left="0.7" right="0.7" top="0.4454495614035088" bottom="0.75" header="0.3" footer="0.3"/>
  <pageSetup fitToHeight="0" fitToWidth="1" horizontalDpi="600" verticalDpi="600" orientation="portrait" scale="64"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Reynolds, Smith, &amp; Hills,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BattaglJ</dc:creator>
  <cp:keywords/>
  <dc:description/>
  <cp:lastModifiedBy>Rolle, Anthony</cp:lastModifiedBy>
  <cp:lastPrinted>2017-03-03T19:57:11Z</cp:lastPrinted>
  <dcterms:created xsi:type="dcterms:W3CDTF">2006-08-03T15:00:14Z</dcterms:created>
  <dcterms:modified xsi:type="dcterms:W3CDTF">2017-07-07T17:26:20Z</dcterms:modified>
  <cp:category/>
  <cp:version/>
  <cp:contentType/>
  <cp:contentStatus/>
</cp:coreProperties>
</file>