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server1_5\USERS\Riverside\Capital Improvement Program\Procurement\2018\Construction\BID -Grove Park - PH3 -B-40347 - Drainage and JPA (WASD)\Final Docs to Post\"/>
    </mc:Choice>
  </mc:AlternateContent>
  <bookViews>
    <workbookView xWindow="1605" yWindow="600" windowWidth="27795" windowHeight="125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31" i="1" l="1"/>
  <c r="G42" i="1" l="1"/>
  <c r="G43" i="1"/>
  <c r="G44" i="1"/>
  <c r="G45" i="1"/>
  <c r="G41" i="1"/>
  <c r="G26" i="1"/>
  <c r="G27" i="1"/>
  <c r="G28" i="1"/>
  <c r="G29" i="1"/>
  <c r="G30" i="1"/>
  <c r="G32" i="1"/>
  <c r="G33" i="1"/>
  <c r="G34" i="1"/>
  <c r="G25" i="1"/>
  <c r="G8" i="1"/>
  <c r="G9" i="1"/>
  <c r="G10" i="1"/>
  <c r="G11" i="1"/>
  <c r="G12" i="1"/>
  <c r="G13" i="1"/>
  <c r="G14" i="1"/>
  <c r="G15" i="1"/>
  <c r="G16" i="1"/>
  <c r="G17" i="1"/>
  <c r="G18" i="1"/>
  <c r="G7" i="1"/>
  <c r="G46" i="1" l="1"/>
  <c r="G19" i="1"/>
  <c r="G35" i="1"/>
  <c r="A26" i="1"/>
  <c r="A27" i="1" s="1"/>
  <c r="A28" i="1" s="1"/>
  <c r="A29" i="1" s="1"/>
  <c r="A30" i="1" s="1"/>
  <c r="A34" i="1" s="1"/>
  <c r="G48" i="1" l="1"/>
  <c r="F50" i="1" s="1"/>
  <c r="G52" i="1"/>
  <c r="F51" i="1" l="1"/>
  <c r="A50" i="1"/>
  <c r="A51" i="1" s="1"/>
  <c r="G50" i="1" l="1"/>
  <c r="G51" i="1"/>
  <c r="G54" i="1" l="1"/>
</calcChain>
</file>

<file path=xl/sharedStrings.xml><?xml version="1.0" encoding="utf-8"?>
<sst xmlns="http://schemas.openxmlformats.org/spreadsheetml/2006/main" count="123" uniqueCount="85">
  <si>
    <t>LS</t>
  </si>
  <si>
    <t>LF</t>
  </si>
  <si>
    <t>SY</t>
  </si>
  <si>
    <t>SF</t>
  </si>
  <si>
    <t>EACH</t>
  </si>
  <si>
    <t>711-11-123</t>
  </si>
  <si>
    <t>711-11-125</t>
  </si>
  <si>
    <t>102-1</t>
  </si>
  <si>
    <t>110-1-1</t>
  </si>
  <si>
    <t>327-70-1</t>
  </si>
  <si>
    <t>520-1-10</t>
  </si>
  <si>
    <t>ITEM</t>
  </si>
  <si>
    <t>PAY ITEM</t>
  </si>
  <si>
    <t>DESCRIPTION</t>
  </si>
  <si>
    <t>UNITS</t>
  </si>
  <si>
    <t>UNIT COST</t>
  </si>
  <si>
    <t>QUANTITY</t>
  </si>
  <si>
    <t xml:space="preserve">TOTAL AMOUNT </t>
  </si>
  <si>
    <t>ROADWAY PAY ITEMS</t>
  </si>
  <si>
    <t>TOTAL ROADWAY ITEMS=</t>
  </si>
  <si>
    <t>DRAINAGE PAY ITEMS</t>
  </si>
  <si>
    <t>TOTAL DRAINAGE ITEMS=</t>
  </si>
  <si>
    <t>SIGNING AND PAVEMENT MARKING PAY ITEMS</t>
  </si>
  <si>
    <t>TOTAL SIGNING AND PAVEMENT MARKING ITEMS=</t>
  </si>
  <si>
    <t xml:space="preserve">    SUBTOTAL ALL AREAS=</t>
  </si>
  <si>
    <t>MISCELLANEOUS ITEMS</t>
  </si>
  <si>
    <t>101-1</t>
  </si>
  <si>
    <t>SUE-001</t>
  </si>
  <si>
    <t>ADVANCED UTILITIES EXPLORATION SOFT DIGGING EXPLORATION</t>
  </si>
  <si>
    <t>PERM-ALLOW</t>
  </si>
  <si>
    <t>TN</t>
  </si>
  <si>
    <t>527-2</t>
  </si>
  <si>
    <t>522-1</t>
  </si>
  <si>
    <t>522-2</t>
  </si>
  <si>
    <t>425-6</t>
  </si>
  <si>
    <t>443-70-4</t>
  </si>
  <si>
    <t>700-1-50</t>
  </si>
  <si>
    <t>425-1-901</t>
  </si>
  <si>
    <t>Inlets (Curb) Type D</t>
  </si>
  <si>
    <t>425-2-42</t>
  </si>
  <si>
    <t>Manhole Type A (Any dimension, maximum depth 15')</t>
  </si>
  <si>
    <t>Removal of Existing Drainage Structure</t>
  </si>
  <si>
    <t>Adjust existing valve boxes, meter boxes and Manhole Covers</t>
  </si>
  <si>
    <t>425-8</t>
  </si>
  <si>
    <t>Coredrill Existing Structures</t>
  </si>
  <si>
    <t>425-74-1</t>
  </si>
  <si>
    <t>Clean Existing Catch Basins</t>
  </si>
  <si>
    <t>430-171-123</t>
  </si>
  <si>
    <t>Pipe HDPE - 15" Diameter</t>
  </si>
  <si>
    <t>430-171-129</t>
  </si>
  <si>
    <t>Pipe HDPE - 24" Diameter</t>
  </si>
  <si>
    <t>Exfiltration Drain (24") (Includes Ballast Rock, Trench, and Plastic Filter Fabric)</t>
  </si>
  <si>
    <t>Relocate Existing Signs (Single Post)</t>
  </si>
  <si>
    <t>706-3</t>
  </si>
  <si>
    <t>Retroreflective Pavement Markings</t>
  </si>
  <si>
    <t>Thermoplastic (White) (Solid) (12")</t>
  </si>
  <si>
    <t>Thermoplastic (White) (Solid) (24")</t>
  </si>
  <si>
    <t>711-11-221</t>
  </si>
  <si>
    <t>Thermoplastic (Yellow) (Solid) (6")</t>
  </si>
  <si>
    <t>MOBILIZATION(10%)</t>
  </si>
  <si>
    <t>MAINTENANCE OF TRAFFIC(10%)</t>
  </si>
  <si>
    <t>104-1</t>
  </si>
  <si>
    <t>Prevention, Control and Abatement of Erosion and Water Pollution</t>
  </si>
  <si>
    <t xml:space="preserve">Clear and Grubbing </t>
  </si>
  <si>
    <t>160-4</t>
  </si>
  <si>
    <t>Type "B" Stabilization (12") (Min. L.B.R. of 40)</t>
  </si>
  <si>
    <t>210-2</t>
  </si>
  <si>
    <t>Limerock - New Material for Reworking Base</t>
  </si>
  <si>
    <t>Milling Existing Asphalt Pavement (1" Average Depth)</t>
  </si>
  <si>
    <t>337-7-92</t>
  </si>
  <si>
    <t>Asphalt Concrete Friction Course Traffic C, FC-9.5, High Polymer (1" Thick) (Resurfacing)</t>
  </si>
  <si>
    <t>Conc. Curb and Gutter "F", includes cost of limerock</t>
  </si>
  <si>
    <t>Conc. Sidewalk (4" thick) (Including Pedestrian Ramp)</t>
  </si>
  <si>
    <t>Conc. Sidewalk (6" thick) (Includes Driveways)</t>
  </si>
  <si>
    <t>Detectable Warning Surface</t>
  </si>
  <si>
    <t>575-1-1</t>
  </si>
  <si>
    <t>Sodding (Pensacola Bahia or Match Existing) (Includes Watering &amp; Maintenance)</t>
  </si>
  <si>
    <t>580-6</t>
  </si>
  <si>
    <t>Pipe HDPE - 12" Diameter</t>
  </si>
  <si>
    <t>430-174-112</t>
  </si>
  <si>
    <t>Tree Barrier Protection &amp; Root Prunning</t>
  </si>
  <si>
    <t>Roadway Improvements BID FORM</t>
  </si>
  <si>
    <r>
      <rPr>
        <b/>
        <sz val="12"/>
        <color rgb="FF00B050"/>
        <rFont val="Arial"/>
        <family val="2"/>
      </rPr>
      <t>BASE BID</t>
    </r>
    <r>
      <rPr>
        <b/>
        <sz val="12"/>
        <color rgb="FFFF0000"/>
        <rFont val="Arial"/>
        <family val="2"/>
      </rPr>
      <t xml:space="preserve"> - TOTAL ROADWAY IMPROVEMENTS CONSTRUCTION COST</t>
    </r>
  </si>
  <si>
    <t>ITB No. 17-18-019 - Grove Park Roadway and Water Main Improvements - B-40347</t>
  </si>
  <si>
    <t>PERMIT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</si>
</sst>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10" fillId="0" borderId="0"/>
  </cellStyleXfs>
  <cellXfs count="10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7" fillId="4" borderId="6" xfId="2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vertical="center"/>
    </xf>
    <xf numFmtId="0" fontId="6" fillId="0" borderId="0" xfId="2" applyFont="1" applyFill="1" applyBorder="1" applyAlignment="1" applyProtection="1">
      <alignment horizontal="right" vertical="center"/>
    </xf>
    <xf numFmtId="0" fontId="7" fillId="4" borderId="11" xfId="2" applyFont="1" applyFill="1" applyBorder="1" applyAlignment="1" applyProtection="1">
      <alignment vertical="center"/>
    </xf>
    <xf numFmtId="0" fontId="6" fillId="0" borderId="12" xfId="2" applyFont="1" applyFill="1" applyBorder="1" applyAlignment="1" applyProtection="1">
      <alignment horizontal="left" vertical="center"/>
    </xf>
    <xf numFmtId="0" fontId="6" fillId="0" borderId="1" xfId="2" applyFont="1" applyFill="1" applyBorder="1" applyAlignment="1" applyProtection="1">
      <alignment horizontal="left" vertical="center"/>
    </xf>
    <xf numFmtId="0" fontId="6" fillId="0" borderId="1" xfId="2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center" vertical="center"/>
    </xf>
    <xf numFmtId="44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horizontal="left" vertical="center"/>
    </xf>
    <xf numFmtId="44" fontId="8" fillId="0" borderId="14" xfId="0" applyNumberFormat="1" applyFont="1" applyFill="1" applyBorder="1" applyAlignment="1" applyProtection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/>
    </xf>
    <xf numFmtId="8" fontId="6" fillId="0" borderId="22" xfId="2" applyNumberFormat="1" applyFont="1" applyFill="1" applyBorder="1" applyAlignment="1" applyProtection="1">
      <alignment horizontal="right" wrapText="1"/>
    </xf>
    <xf numFmtId="8" fontId="6" fillId="0" borderId="23" xfId="2" applyNumberFormat="1" applyFont="1" applyFill="1" applyBorder="1" applyAlignment="1" applyProtection="1">
      <alignment horizontal="right" wrapText="1"/>
    </xf>
    <xf numFmtId="0" fontId="7" fillId="4" borderId="24" xfId="2" applyFont="1" applyFill="1" applyBorder="1" applyAlignment="1" applyProtection="1">
      <alignment vertical="center"/>
    </xf>
    <xf numFmtId="7" fontId="8" fillId="4" borderId="25" xfId="0" applyNumberFormat="1" applyFont="1" applyFill="1" applyBorder="1" applyAlignment="1" applyProtection="1">
      <alignment horizontal="right" vertical="center"/>
    </xf>
    <xf numFmtId="0" fontId="7" fillId="0" borderId="26" xfId="2" applyFont="1" applyFill="1" applyBorder="1" applyAlignment="1" applyProtection="1">
      <alignment vertical="center"/>
    </xf>
    <xf numFmtId="8" fontId="6" fillId="0" borderId="27" xfId="2" applyNumberFormat="1" applyFont="1" applyFill="1" applyBorder="1" applyAlignment="1" applyProtection="1">
      <alignment horizontal="right" wrapText="1"/>
    </xf>
    <xf numFmtId="7" fontId="3" fillId="0" borderId="32" xfId="0" applyNumberFormat="1" applyFont="1" applyFill="1" applyBorder="1" applyAlignment="1" applyProtection="1">
      <alignment horizontal="right" vertical="center"/>
    </xf>
    <xf numFmtId="0" fontId="7" fillId="4" borderId="34" xfId="2" applyFont="1" applyFill="1" applyBorder="1" applyAlignment="1" applyProtection="1">
      <alignment vertical="center"/>
    </xf>
    <xf numFmtId="0" fontId="8" fillId="4" borderId="35" xfId="0" applyFont="1" applyFill="1" applyBorder="1" applyAlignment="1" applyProtection="1">
      <alignment horizontal="center" vertical="center"/>
    </xf>
    <xf numFmtId="7" fontId="6" fillId="4" borderId="36" xfId="2" applyNumberFormat="1" applyFont="1" applyFill="1" applyBorder="1" applyAlignment="1" applyProtection="1">
      <alignment horizontal="right" vertical="center"/>
    </xf>
    <xf numFmtId="0" fontId="8" fillId="3" borderId="21" xfId="0" applyFont="1" applyFill="1" applyBorder="1" applyAlignment="1" applyProtection="1">
      <alignment horizontal="center" vertical="center"/>
    </xf>
    <xf numFmtId="7" fontId="6" fillId="0" borderId="23" xfId="3" applyNumberFormat="1" applyFont="1" applyFill="1" applyBorder="1" applyAlignment="1" applyProtection="1">
      <alignment horizontal="right" vertical="center"/>
    </xf>
    <xf numFmtId="7" fontId="8" fillId="0" borderId="23" xfId="1" applyNumberFormat="1" applyFont="1" applyFill="1" applyBorder="1" applyAlignment="1" applyProtection="1">
      <alignment horizontal="right" vertical="center"/>
    </xf>
    <xf numFmtId="0" fontId="8" fillId="3" borderId="39" xfId="0" applyFont="1" applyFill="1" applyBorder="1" applyAlignment="1" applyProtection="1">
      <alignment horizontal="center" vertical="center"/>
    </xf>
    <xf numFmtId="0" fontId="8" fillId="4" borderId="34" xfId="0" applyFont="1" applyFill="1" applyBorder="1" applyAlignment="1" applyProtection="1">
      <alignment horizontal="center" vertical="center"/>
    </xf>
    <xf numFmtId="0" fontId="9" fillId="4" borderId="6" xfId="2" applyFont="1" applyFill="1" applyBorder="1" applyAlignment="1" applyProtection="1">
      <alignment vertical="center"/>
    </xf>
    <xf numFmtId="7" fontId="9" fillId="4" borderId="25" xfId="3" applyNumberFormat="1" applyFont="1" applyFill="1" applyBorder="1" applyAlignment="1" applyProtection="1">
      <alignment horizontal="right" vertical="center"/>
    </xf>
    <xf numFmtId="164" fontId="0" fillId="0" borderId="23" xfId="0" applyNumberFormat="1" applyBorder="1" applyAlignment="1">
      <alignment horizontal="right" vertical="center"/>
    </xf>
    <xf numFmtId="0" fontId="11" fillId="0" borderId="43" xfId="4" applyFont="1" applyFill="1" applyBorder="1" applyAlignment="1">
      <alignment horizontal="center" wrapText="1"/>
    </xf>
    <xf numFmtId="0" fontId="10" fillId="0" borderId="1" xfId="4" applyFont="1" applyBorder="1" applyAlignment="1">
      <alignment wrapText="1"/>
    </xf>
    <xf numFmtId="0" fontId="11" fillId="0" borderId="42" xfId="4" applyFont="1" applyFill="1" applyBorder="1" applyAlignment="1">
      <alignment horizontal="left" vertical="top" wrapText="1"/>
    </xf>
    <xf numFmtId="0" fontId="11" fillId="0" borderId="42" xfId="4" applyFont="1" applyFill="1" applyBorder="1" applyAlignment="1">
      <alignment horizontal="left" vertical="center" wrapText="1"/>
    </xf>
    <xf numFmtId="3" fontId="11" fillId="0" borderId="1" xfId="4" applyNumberFormat="1" applyFont="1" applyFill="1" applyBorder="1" applyAlignment="1">
      <alignment horizontal="center" vertical="center" wrapText="1"/>
    </xf>
    <xf numFmtId="3" fontId="11" fillId="0" borderId="1" xfId="4" applyNumberFormat="1" applyFont="1" applyFill="1" applyBorder="1" applyAlignment="1">
      <alignment horizontal="center" wrapText="1"/>
    </xf>
    <xf numFmtId="0" fontId="11" fillId="0" borderId="1" xfId="4" applyFont="1" applyBorder="1" applyAlignment="1">
      <alignment horizontal="center" wrapText="1"/>
    </xf>
    <xf numFmtId="0" fontId="11" fillId="0" borderId="1" xfId="4" applyFont="1" applyFill="1" applyBorder="1" applyAlignment="1">
      <alignment horizontal="center" wrapText="1"/>
    </xf>
    <xf numFmtId="0" fontId="11" fillId="0" borderId="14" xfId="4" applyFont="1" applyFill="1" applyBorder="1" applyAlignment="1">
      <alignment horizontal="center" wrapText="1"/>
    </xf>
    <xf numFmtId="3" fontId="11" fillId="0" borderId="41" xfId="4" applyNumberFormat="1" applyFont="1" applyFill="1" applyBorder="1" applyAlignment="1">
      <alignment horizontal="center" wrapText="1"/>
    </xf>
    <xf numFmtId="0" fontId="11" fillId="0" borderId="10" xfId="4" applyFont="1" applyFill="1" applyBorder="1" applyAlignment="1">
      <alignment horizontal="left" vertical="top" wrapText="1"/>
    </xf>
    <xf numFmtId="0" fontId="11" fillId="0" borderId="41" xfId="4" applyFont="1" applyFill="1" applyBorder="1" applyAlignment="1">
      <alignment horizontal="left" vertical="top" wrapText="1"/>
    </xf>
    <xf numFmtId="0" fontId="11" fillId="0" borderId="10" xfId="4" applyFont="1" applyFill="1" applyBorder="1" applyAlignment="1">
      <alignment horizontal="left" wrapText="1"/>
    </xf>
    <xf numFmtId="0" fontId="11" fillId="0" borderId="10" xfId="4" applyFont="1" applyFill="1" applyBorder="1" applyAlignment="1">
      <alignment horizontal="left" vertical="center" wrapText="1"/>
    </xf>
    <xf numFmtId="3" fontId="11" fillId="0" borderId="43" xfId="4" applyNumberFormat="1" applyFont="1" applyFill="1" applyBorder="1" applyAlignment="1">
      <alignment horizontal="center" wrapText="1"/>
    </xf>
    <xf numFmtId="0" fontId="11" fillId="0" borderId="1" xfId="4" applyFont="1" applyFill="1" applyBorder="1" applyAlignment="1">
      <alignment horizontal="center" vertical="center" wrapText="1"/>
    </xf>
    <xf numFmtId="0" fontId="11" fillId="0" borderId="47" xfId="4" applyFont="1" applyFill="1" applyBorder="1" applyAlignment="1">
      <alignment horizontal="left" vertical="center" wrapText="1"/>
    </xf>
    <xf numFmtId="0" fontId="11" fillId="0" borderId="47" xfId="4" applyFont="1" applyFill="1" applyBorder="1" applyAlignment="1">
      <alignment horizontal="left" vertical="top" wrapText="1"/>
    </xf>
    <xf numFmtId="0" fontId="11" fillId="0" borderId="43" xfId="4" applyFont="1" applyFill="1" applyBorder="1" applyAlignment="1">
      <alignment horizontal="center" vertical="center" wrapText="1"/>
    </xf>
    <xf numFmtId="3" fontId="11" fillId="0" borderId="43" xfId="4" applyNumberFormat="1" applyFont="1" applyFill="1" applyBorder="1" applyAlignment="1">
      <alignment horizontal="center" vertical="center" wrapText="1"/>
    </xf>
    <xf numFmtId="0" fontId="6" fillId="3" borderId="48" xfId="2" applyFont="1" applyFill="1" applyBorder="1" applyAlignment="1" applyProtection="1">
      <alignment horizontal="center" vertical="center"/>
    </xf>
    <xf numFmtId="0" fontId="11" fillId="0" borderId="49" xfId="4" applyFont="1" applyFill="1" applyBorder="1" applyAlignment="1">
      <alignment horizontal="left" vertical="center"/>
    </xf>
    <xf numFmtId="0" fontId="11" fillId="0" borderId="50" xfId="4" applyFont="1" applyFill="1" applyBorder="1" applyAlignment="1">
      <alignment horizontal="left" vertical="top"/>
    </xf>
    <xf numFmtId="0" fontId="11" fillId="0" borderId="1" xfId="4" applyFont="1" applyFill="1" applyBorder="1" applyAlignment="1">
      <alignment horizontal="left" vertical="top"/>
    </xf>
    <xf numFmtId="0" fontId="11" fillId="0" borderId="50" xfId="4" applyFont="1" applyFill="1" applyBorder="1" applyAlignment="1">
      <alignment horizontal="left" vertical="center"/>
    </xf>
    <xf numFmtId="0" fontId="11" fillId="0" borderId="14" xfId="4" applyFont="1" applyFill="1" applyBorder="1" applyAlignment="1">
      <alignment horizontal="left" vertical="top"/>
    </xf>
    <xf numFmtId="0" fontId="11" fillId="0" borderId="14" xfId="4" applyFont="1" applyFill="1" applyBorder="1" applyAlignment="1">
      <alignment horizontal="left" vertical="center"/>
    </xf>
    <xf numFmtId="0" fontId="11" fillId="0" borderId="43" xfId="4" applyFont="1" applyFill="1" applyBorder="1" applyAlignment="1">
      <alignment horizontal="left" vertical="top"/>
    </xf>
    <xf numFmtId="0" fontId="11" fillId="0" borderId="1" xfId="4" applyFont="1" applyFill="1" applyBorder="1" applyAlignment="1">
      <alignment horizontal="left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Border="1" applyAlignment="1">
      <alignment wrapText="1"/>
    </xf>
    <xf numFmtId="0" fontId="12" fillId="4" borderId="6" xfId="2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6" fillId="4" borderId="6" xfId="2" applyFont="1" applyFill="1" applyBorder="1" applyAlignment="1" applyProtection="1">
      <alignment horizontal="right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wrapText="1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</xf>
    <xf numFmtId="0" fontId="6" fillId="4" borderId="11" xfId="2" applyFont="1" applyFill="1" applyBorder="1" applyAlignment="1" applyProtection="1">
      <alignment horizontal="right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164" fontId="11" fillId="0" borderId="43" xfId="4" applyNumberFormat="1" applyFont="1" applyFill="1" applyBorder="1" applyAlignment="1" applyProtection="1">
      <alignment vertical="center" wrapText="1"/>
      <protection locked="0"/>
    </xf>
    <xf numFmtId="164" fontId="11" fillId="0" borderId="1" xfId="4" applyNumberFormat="1" applyFont="1" applyFill="1" applyBorder="1" applyAlignment="1" applyProtection="1">
      <alignment wrapText="1"/>
      <protection locked="0"/>
    </xf>
    <xf numFmtId="164" fontId="11" fillId="0" borderId="1" xfId="4" applyNumberFormat="1" applyFont="1" applyFill="1" applyBorder="1" applyAlignment="1" applyProtection="1">
      <alignment vertical="center" wrapText="1"/>
      <protection locked="0"/>
    </xf>
    <xf numFmtId="164" fontId="11" fillId="0" borderId="46" xfId="4" applyNumberFormat="1" applyFont="1" applyFill="1" applyBorder="1" applyAlignment="1" applyProtection="1">
      <alignment wrapText="1"/>
      <protection locked="0"/>
    </xf>
    <xf numFmtId="164" fontId="11" fillId="0" borderId="10" xfId="4" applyNumberFormat="1" applyFont="1" applyBorder="1" applyAlignment="1" applyProtection="1">
      <alignment wrapText="1"/>
      <protection locked="0"/>
    </xf>
    <xf numFmtId="164" fontId="11" fillId="0" borderId="46" xfId="4" applyNumberFormat="1" applyFont="1" applyFill="1" applyBorder="1" applyAlignment="1" applyProtection="1">
      <alignment vertical="center" wrapText="1"/>
      <protection locked="0"/>
    </xf>
    <xf numFmtId="164" fontId="11" fillId="0" borderId="44" xfId="4" applyNumberFormat="1" applyFont="1" applyFill="1" applyBorder="1" applyAlignment="1" applyProtection="1">
      <alignment wrapText="1"/>
      <protection locked="0"/>
    </xf>
    <xf numFmtId="164" fontId="11" fillId="0" borderId="45" xfId="4" applyNumberFormat="1" applyFont="1" applyFill="1" applyBorder="1" applyAlignment="1" applyProtection="1">
      <alignment wrapText="1"/>
      <protection locked="0"/>
    </xf>
    <xf numFmtId="44" fontId="6" fillId="0" borderId="1" xfId="2" applyNumberFormat="1" applyFont="1" applyFill="1" applyBorder="1" applyAlignment="1" applyProtection="1">
      <alignment horizontal="center" vertical="center"/>
    </xf>
    <xf numFmtId="44" fontId="8" fillId="0" borderId="1" xfId="0" applyNumberFormat="1" applyFont="1" applyFill="1" applyBorder="1" applyAlignment="1" applyProtection="1">
      <alignment horizontal="center" vertical="center"/>
    </xf>
  </cellXfs>
  <cellStyles count="5">
    <cellStyle name="Currency" xfId="1" builtinId="4"/>
    <cellStyle name="Currency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77325</xdr:colOff>
      <xdr:row>53</xdr:row>
      <xdr:rowOff>38098</xdr:rowOff>
    </xdr:from>
    <xdr:to>
      <xdr:col>4</xdr:col>
      <xdr:colOff>844928</xdr:colOff>
      <xdr:row>53</xdr:row>
      <xdr:rowOff>190498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9848854" y="10784539"/>
          <a:ext cx="767603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topLeftCell="A22" zoomScaleNormal="100" workbookViewId="0">
      <selection activeCell="F7" sqref="F7"/>
    </sheetView>
  </sheetViews>
  <sheetFormatPr defaultRowHeight="15" x14ac:dyDescent="0.25"/>
  <cols>
    <col min="1" max="1" width="11.42578125" style="2" bestFit="1" customWidth="1"/>
    <col min="2" max="2" width="20" style="2" customWidth="1"/>
    <col min="3" max="3" width="97.140625" style="2" bestFit="1" customWidth="1"/>
    <col min="4" max="4" width="9.7109375" style="2" bestFit="1" customWidth="1"/>
    <col min="5" max="5" width="13.5703125" style="3" customWidth="1"/>
    <col min="6" max="6" width="14.5703125" style="2" customWidth="1"/>
    <col min="7" max="7" width="20.28515625" bestFit="1" customWidth="1"/>
    <col min="8" max="8" width="7.28515625" bestFit="1" customWidth="1"/>
    <col min="9" max="9" width="11.42578125" bestFit="1" customWidth="1"/>
    <col min="10" max="10" width="84.140625" bestFit="1" customWidth="1"/>
    <col min="11" max="11" width="9.28515625" bestFit="1" customWidth="1"/>
    <col min="12" max="12" width="11" bestFit="1" customWidth="1"/>
    <col min="13" max="13" width="10.28515625" bestFit="1" customWidth="1"/>
    <col min="14" max="14" width="16.42578125" bestFit="1" customWidth="1"/>
  </cols>
  <sheetData>
    <row r="1" spans="1:7" s="1" customFormat="1" ht="18.75" x14ac:dyDescent="0.3">
      <c r="A1" s="71" t="s">
        <v>81</v>
      </c>
      <c r="B1" s="71"/>
      <c r="C1" s="71"/>
      <c r="D1" s="71"/>
      <c r="E1" s="71"/>
      <c r="F1" s="71"/>
      <c r="G1" s="71"/>
    </row>
    <row r="2" spans="1:7" ht="16.5" thickBot="1" x14ac:dyDescent="0.3">
      <c r="A2" s="82" t="s">
        <v>83</v>
      </c>
      <c r="B2" s="82"/>
      <c r="C2" s="82"/>
      <c r="D2" s="82"/>
      <c r="E2" s="82"/>
      <c r="F2" s="82"/>
      <c r="G2" s="82"/>
    </row>
    <row r="3" spans="1:7" x14ac:dyDescent="0.25">
      <c r="A3" s="79" t="s">
        <v>11</v>
      </c>
      <c r="B3" s="80" t="s">
        <v>12</v>
      </c>
      <c r="C3" s="80" t="s">
        <v>13</v>
      </c>
      <c r="D3" s="80" t="s">
        <v>14</v>
      </c>
      <c r="E3" s="80" t="s">
        <v>16</v>
      </c>
      <c r="F3" s="80" t="s">
        <v>15</v>
      </c>
      <c r="G3" s="83" t="s">
        <v>17</v>
      </c>
    </row>
    <row r="4" spans="1:7" x14ac:dyDescent="0.25">
      <c r="A4" s="74"/>
      <c r="B4" s="77"/>
      <c r="C4" s="77"/>
      <c r="D4" s="77"/>
      <c r="E4" s="77"/>
      <c r="F4" s="77"/>
      <c r="G4" s="84"/>
    </row>
    <row r="5" spans="1:7" ht="16.5" customHeight="1" thickBot="1" x14ac:dyDescent="0.3">
      <c r="A5" s="74"/>
      <c r="B5" s="77"/>
      <c r="C5" s="77"/>
      <c r="D5" s="77"/>
      <c r="E5" s="81"/>
      <c r="F5" s="77"/>
      <c r="G5" s="84"/>
    </row>
    <row r="6" spans="1:7" ht="15.75" thickBot="1" x14ac:dyDescent="0.3">
      <c r="A6" s="88" t="s">
        <v>18</v>
      </c>
      <c r="B6" s="89"/>
      <c r="C6" s="89"/>
      <c r="D6" s="89"/>
      <c r="E6" s="89"/>
      <c r="F6" s="89"/>
      <c r="G6" s="90"/>
    </row>
    <row r="7" spans="1:7" x14ac:dyDescent="0.25">
      <c r="A7" s="59">
        <v>1</v>
      </c>
      <c r="B7" s="60" t="s">
        <v>61</v>
      </c>
      <c r="C7" s="55" t="s">
        <v>62</v>
      </c>
      <c r="D7" s="57" t="s">
        <v>0</v>
      </c>
      <c r="E7" s="58">
        <v>1</v>
      </c>
      <c r="F7" s="97">
        <v>0</v>
      </c>
      <c r="G7" s="21">
        <f>E7*F7</f>
        <v>0</v>
      </c>
    </row>
    <row r="8" spans="1:7" x14ac:dyDescent="0.25">
      <c r="A8" s="59">
        <v>2</v>
      </c>
      <c r="B8" s="61" t="s">
        <v>8</v>
      </c>
      <c r="C8" s="56" t="s">
        <v>63</v>
      </c>
      <c r="D8" s="46" t="s">
        <v>0</v>
      </c>
      <c r="E8" s="44">
        <v>1</v>
      </c>
      <c r="F8" s="98">
        <v>0</v>
      </c>
      <c r="G8" s="22">
        <f t="shared" ref="G8:G18" si="0">E8*F8</f>
        <v>0</v>
      </c>
    </row>
    <row r="9" spans="1:7" x14ac:dyDescent="0.25">
      <c r="A9" s="59">
        <v>3</v>
      </c>
      <c r="B9" s="62" t="s">
        <v>64</v>
      </c>
      <c r="C9" s="49" t="s">
        <v>65</v>
      </c>
      <c r="D9" s="46" t="s">
        <v>2</v>
      </c>
      <c r="E9" s="44">
        <v>7150</v>
      </c>
      <c r="F9" s="98">
        <v>0</v>
      </c>
      <c r="G9" s="22">
        <f t="shared" si="0"/>
        <v>0</v>
      </c>
    </row>
    <row r="10" spans="1:7" x14ac:dyDescent="0.25">
      <c r="A10" s="59">
        <v>4</v>
      </c>
      <c r="B10" s="62" t="s">
        <v>66</v>
      </c>
      <c r="C10" s="49" t="s">
        <v>67</v>
      </c>
      <c r="D10" s="46" t="s">
        <v>2</v>
      </c>
      <c r="E10" s="44">
        <v>7150</v>
      </c>
      <c r="F10" s="98">
        <v>0</v>
      </c>
      <c r="G10" s="22">
        <f t="shared" si="0"/>
        <v>0</v>
      </c>
    </row>
    <row r="11" spans="1:7" x14ac:dyDescent="0.25">
      <c r="A11" s="59">
        <v>5</v>
      </c>
      <c r="B11" s="61" t="s">
        <v>9</v>
      </c>
      <c r="C11" s="56" t="s">
        <v>68</v>
      </c>
      <c r="D11" s="46" t="s">
        <v>2</v>
      </c>
      <c r="E11" s="44">
        <v>7650</v>
      </c>
      <c r="F11" s="98">
        <v>0</v>
      </c>
      <c r="G11" s="22">
        <f t="shared" si="0"/>
        <v>0</v>
      </c>
    </row>
    <row r="12" spans="1:7" x14ac:dyDescent="0.25">
      <c r="A12" s="59">
        <v>6</v>
      </c>
      <c r="B12" s="63" t="s">
        <v>69</v>
      </c>
      <c r="C12" s="55" t="s">
        <v>70</v>
      </c>
      <c r="D12" s="54" t="s">
        <v>30</v>
      </c>
      <c r="E12" s="43">
        <v>425</v>
      </c>
      <c r="F12" s="99">
        <v>0</v>
      </c>
      <c r="G12" s="22">
        <f t="shared" si="0"/>
        <v>0</v>
      </c>
    </row>
    <row r="13" spans="1:7" x14ac:dyDescent="0.25">
      <c r="A13" s="59">
        <v>7</v>
      </c>
      <c r="B13" s="62" t="s">
        <v>10</v>
      </c>
      <c r="C13" s="49" t="s">
        <v>71</v>
      </c>
      <c r="D13" s="46" t="s">
        <v>1</v>
      </c>
      <c r="E13" s="44">
        <v>7520</v>
      </c>
      <c r="F13" s="98">
        <v>0</v>
      </c>
      <c r="G13" s="22">
        <f t="shared" si="0"/>
        <v>0</v>
      </c>
    </row>
    <row r="14" spans="1:7" x14ac:dyDescent="0.25">
      <c r="A14" s="59">
        <v>8</v>
      </c>
      <c r="B14" s="64" t="s">
        <v>32</v>
      </c>
      <c r="C14" s="41" t="s">
        <v>72</v>
      </c>
      <c r="D14" s="46" t="s">
        <v>2</v>
      </c>
      <c r="E14" s="44">
        <v>565</v>
      </c>
      <c r="F14" s="98">
        <v>0</v>
      </c>
      <c r="G14" s="22">
        <f t="shared" si="0"/>
        <v>0</v>
      </c>
    </row>
    <row r="15" spans="1:7" x14ac:dyDescent="0.25">
      <c r="A15" s="59">
        <v>9</v>
      </c>
      <c r="B15" s="62" t="s">
        <v>33</v>
      </c>
      <c r="C15" s="49" t="s">
        <v>73</v>
      </c>
      <c r="D15" s="46" t="s">
        <v>2</v>
      </c>
      <c r="E15" s="44">
        <v>1515</v>
      </c>
      <c r="F15" s="98">
        <v>0</v>
      </c>
      <c r="G15" s="22">
        <f t="shared" si="0"/>
        <v>0</v>
      </c>
    </row>
    <row r="16" spans="1:7" x14ac:dyDescent="0.25">
      <c r="A16" s="59">
        <v>10</v>
      </c>
      <c r="B16" s="62" t="s">
        <v>31</v>
      </c>
      <c r="C16" s="49" t="s">
        <v>74</v>
      </c>
      <c r="D16" s="46" t="s">
        <v>3</v>
      </c>
      <c r="E16" s="44">
        <v>56</v>
      </c>
      <c r="F16" s="98">
        <v>0</v>
      </c>
      <c r="G16" s="22">
        <f t="shared" si="0"/>
        <v>0</v>
      </c>
    </row>
    <row r="17" spans="1:7" x14ac:dyDescent="0.25">
      <c r="A17" s="59">
        <v>11</v>
      </c>
      <c r="B17" s="65" t="s">
        <v>75</v>
      </c>
      <c r="C17" s="42" t="s">
        <v>76</v>
      </c>
      <c r="D17" s="54" t="s">
        <v>2</v>
      </c>
      <c r="E17" s="43">
        <v>2950</v>
      </c>
      <c r="F17" s="99">
        <v>0</v>
      </c>
      <c r="G17" s="22">
        <f t="shared" si="0"/>
        <v>0</v>
      </c>
    </row>
    <row r="18" spans="1:7" x14ac:dyDescent="0.25">
      <c r="A18" s="59">
        <v>12</v>
      </c>
      <c r="B18" s="64" t="s">
        <v>77</v>
      </c>
      <c r="C18" s="41" t="s">
        <v>80</v>
      </c>
      <c r="D18" s="46" t="s">
        <v>0</v>
      </c>
      <c r="E18" s="44">
        <v>1</v>
      </c>
      <c r="F18" s="98">
        <v>0</v>
      </c>
      <c r="G18" s="22">
        <f t="shared" si="0"/>
        <v>0</v>
      </c>
    </row>
    <row r="19" spans="1:7" ht="15.75" thickBot="1" x14ac:dyDescent="0.3">
      <c r="A19" s="23"/>
      <c r="B19" s="4"/>
      <c r="C19" s="72" t="s">
        <v>19</v>
      </c>
      <c r="D19" s="72"/>
      <c r="E19" s="72"/>
      <c r="F19" s="72"/>
      <c r="G19" s="24">
        <f>SUM(G7:G18)</f>
        <v>0</v>
      </c>
    </row>
    <row r="20" spans="1:7" ht="15.75" thickBot="1" x14ac:dyDescent="0.3">
      <c r="A20" s="25"/>
      <c r="B20" s="5"/>
      <c r="C20" s="6"/>
      <c r="D20" s="6"/>
      <c r="E20" s="6"/>
      <c r="F20" s="6"/>
      <c r="G20" s="26"/>
    </row>
    <row r="21" spans="1:7" ht="15.75" thickTop="1" x14ac:dyDescent="0.25">
      <c r="A21" s="73" t="s">
        <v>11</v>
      </c>
      <c r="B21" s="76" t="s">
        <v>12</v>
      </c>
      <c r="C21" s="76" t="s">
        <v>13</v>
      </c>
      <c r="D21" s="76" t="s">
        <v>14</v>
      </c>
      <c r="E21" s="76" t="s">
        <v>16</v>
      </c>
      <c r="F21" s="76" t="s">
        <v>15</v>
      </c>
      <c r="G21" s="91" t="s">
        <v>17</v>
      </c>
    </row>
    <row r="22" spans="1:7" x14ac:dyDescent="0.25">
      <c r="A22" s="74"/>
      <c r="B22" s="77"/>
      <c r="C22" s="77"/>
      <c r="D22" s="77"/>
      <c r="E22" s="77"/>
      <c r="F22" s="77"/>
      <c r="G22" s="84"/>
    </row>
    <row r="23" spans="1:7" ht="15.75" thickBot="1" x14ac:dyDescent="0.3">
      <c r="A23" s="75"/>
      <c r="B23" s="78"/>
      <c r="C23" s="78"/>
      <c r="D23" s="78"/>
      <c r="E23" s="78"/>
      <c r="F23" s="78"/>
      <c r="G23" s="84"/>
    </row>
    <row r="24" spans="1:7" ht="16.5" thickTop="1" thickBot="1" x14ac:dyDescent="0.3">
      <c r="A24" s="94" t="s">
        <v>20</v>
      </c>
      <c r="B24" s="95"/>
      <c r="C24" s="95"/>
      <c r="D24" s="95"/>
      <c r="E24" s="95"/>
      <c r="F24" s="95"/>
      <c r="G24" s="96"/>
    </row>
    <row r="25" spans="1:7" x14ac:dyDescent="0.25">
      <c r="A25" s="59">
        <v>1</v>
      </c>
      <c r="B25" s="66" t="s">
        <v>37</v>
      </c>
      <c r="C25" s="49" t="s">
        <v>38</v>
      </c>
      <c r="D25" s="39" t="s">
        <v>4</v>
      </c>
      <c r="E25" s="53">
        <v>21</v>
      </c>
      <c r="F25" s="100">
        <v>0</v>
      </c>
      <c r="G25" s="22">
        <f>E25*F25</f>
        <v>0</v>
      </c>
    </row>
    <row r="26" spans="1:7" x14ac:dyDescent="0.25">
      <c r="A26" s="59">
        <f>A25+1</f>
        <v>2</v>
      </c>
      <c r="B26" s="62" t="s">
        <v>39</v>
      </c>
      <c r="C26" s="50" t="s">
        <v>40</v>
      </c>
      <c r="D26" s="46" t="s">
        <v>4</v>
      </c>
      <c r="E26" s="44">
        <v>14</v>
      </c>
      <c r="F26" s="100">
        <v>0</v>
      </c>
      <c r="G26" s="22">
        <f t="shared" ref="G26:G34" si="1">E26*F26</f>
        <v>0</v>
      </c>
    </row>
    <row r="27" spans="1:7" x14ac:dyDescent="0.25">
      <c r="A27" s="59">
        <f t="shared" ref="A27:A34" si="2">A26+1</f>
        <v>3</v>
      </c>
      <c r="B27" s="40"/>
      <c r="C27" s="69" t="s">
        <v>41</v>
      </c>
      <c r="D27" s="45" t="s">
        <v>4</v>
      </c>
      <c r="E27" s="45">
        <v>19</v>
      </c>
      <c r="F27" s="101">
        <v>0</v>
      </c>
      <c r="G27" s="22">
        <f t="shared" si="1"/>
        <v>0</v>
      </c>
    </row>
    <row r="28" spans="1:7" x14ac:dyDescent="0.25">
      <c r="A28" s="59">
        <f t="shared" si="2"/>
        <v>4</v>
      </c>
      <c r="B28" s="67" t="s">
        <v>34</v>
      </c>
      <c r="C28" s="51" t="s">
        <v>42</v>
      </c>
      <c r="D28" s="46" t="s">
        <v>0</v>
      </c>
      <c r="E28" s="44">
        <v>1</v>
      </c>
      <c r="F28" s="100">
        <v>0</v>
      </c>
      <c r="G28" s="22">
        <f t="shared" si="1"/>
        <v>0</v>
      </c>
    </row>
    <row r="29" spans="1:7" x14ac:dyDescent="0.25">
      <c r="A29" s="59">
        <f t="shared" si="2"/>
        <v>5</v>
      </c>
      <c r="B29" s="62" t="s">
        <v>43</v>
      </c>
      <c r="C29" s="49" t="s">
        <v>44</v>
      </c>
      <c r="D29" s="46" t="s">
        <v>4</v>
      </c>
      <c r="E29" s="44">
        <v>1</v>
      </c>
      <c r="F29" s="100">
        <v>0</v>
      </c>
      <c r="G29" s="22">
        <f t="shared" si="1"/>
        <v>0</v>
      </c>
    </row>
    <row r="30" spans="1:7" x14ac:dyDescent="0.25">
      <c r="A30" s="59">
        <f t="shared" si="2"/>
        <v>6</v>
      </c>
      <c r="B30" s="62" t="s">
        <v>45</v>
      </c>
      <c r="C30" s="49" t="s">
        <v>46</v>
      </c>
      <c r="D30" s="46" t="s">
        <v>0</v>
      </c>
      <c r="E30" s="44">
        <v>1</v>
      </c>
      <c r="F30" s="100">
        <v>0</v>
      </c>
      <c r="G30" s="22">
        <f t="shared" si="1"/>
        <v>0</v>
      </c>
    </row>
    <row r="31" spans="1:7" x14ac:dyDescent="0.25">
      <c r="A31" s="59">
        <v>7</v>
      </c>
      <c r="B31" s="62" t="s">
        <v>79</v>
      </c>
      <c r="C31" s="49" t="s">
        <v>78</v>
      </c>
      <c r="D31" s="46" t="s">
        <v>1</v>
      </c>
      <c r="E31" s="44">
        <v>12</v>
      </c>
      <c r="F31" s="100">
        <v>0</v>
      </c>
      <c r="G31" s="22">
        <f t="shared" si="1"/>
        <v>0</v>
      </c>
    </row>
    <row r="32" spans="1:7" x14ac:dyDescent="0.25">
      <c r="A32" s="59">
        <v>8</v>
      </c>
      <c r="B32" s="62" t="s">
        <v>47</v>
      </c>
      <c r="C32" s="49" t="s">
        <v>48</v>
      </c>
      <c r="D32" s="46" t="s">
        <v>1</v>
      </c>
      <c r="E32" s="44">
        <v>290</v>
      </c>
      <c r="F32" s="100">
        <v>0</v>
      </c>
      <c r="G32" s="22">
        <f t="shared" si="1"/>
        <v>0</v>
      </c>
    </row>
    <row r="33" spans="1:7" x14ac:dyDescent="0.25">
      <c r="A33" s="59">
        <v>9</v>
      </c>
      <c r="B33" s="62" t="s">
        <v>49</v>
      </c>
      <c r="C33" s="49" t="s">
        <v>50</v>
      </c>
      <c r="D33" s="46" t="s">
        <v>1</v>
      </c>
      <c r="E33" s="44">
        <v>230</v>
      </c>
      <c r="F33" s="100">
        <v>0</v>
      </c>
      <c r="G33" s="22">
        <f t="shared" si="1"/>
        <v>0</v>
      </c>
    </row>
    <row r="34" spans="1:7" x14ac:dyDescent="0.25">
      <c r="A34" s="59">
        <f t="shared" si="2"/>
        <v>10</v>
      </c>
      <c r="B34" s="68" t="s">
        <v>35</v>
      </c>
      <c r="C34" s="52" t="s">
        <v>51</v>
      </c>
      <c r="D34" s="54" t="s">
        <v>1</v>
      </c>
      <c r="E34" s="43">
        <v>1690</v>
      </c>
      <c r="F34" s="102">
        <v>0</v>
      </c>
      <c r="G34" s="22">
        <f t="shared" si="1"/>
        <v>0</v>
      </c>
    </row>
    <row r="35" spans="1:7" ht="15.75" thickBot="1" x14ac:dyDescent="0.3">
      <c r="A35" s="23"/>
      <c r="B35" s="4"/>
      <c r="C35" s="72" t="s">
        <v>21</v>
      </c>
      <c r="D35" s="72"/>
      <c r="E35" s="72"/>
      <c r="F35" s="72"/>
      <c r="G35" s="24">
        <f>SUM(G25:G34)</f>
        <v>0</v>
      </c>
    </row>
    <row r="36" spans="1:7" ht="15.75" thickBot="1" x14ac:dyDescent="0.3">
      <c r="A36" s="25"/>
      <c r="B36" s="5"/>
      <c r="C36" s="6"/>
      <c r="D36" s="6"/>
      <c r="E36" s="6"/>
      <c r="F36" s="6"/>
      <c r="G36" s="27"/>
    </row>
    <row r="37" spans="1:7" ht="15.75" thickTop="1" x14ac:dyDescent="0.25">
      <c r="A37" s="73" t="s">
        <v>11</v>
      </c>
      <c r="B37" s="76" t="s">
        <v>12</v>
      </c>
      <c r="C37" s="76" t="s">
        <v>13</v>
      </c>
      <c r="D37" s="76" t="s">
        <v>14</v>
      </c>
      <c r="E37" s="76" t="s">
        <v>16</v>
      </c>
      <c r="F37" s="76" t="s">
        <v>15</v>
      </c>
      <c r="G37" s="91" t="s">
        <v>17</v>
      </c>
    </row>
    <row r="38" spans="1:7" x14ac:dyDescent="0.25">
      <c r="A38" s="74"/>
      <c r="B38" s="77"/>
      <c r="C38" s="77"/>
      <c r="D38" s="77"/>
      <c r="E38" s="77"/>
      <c r="F38" s="77"/>
      <c r="G38" s="84"/>
    </row>
    <row r="39" spans="1:7" ht="15.75" thickBot="1" x14ac:dyDescent="0.3">
      <c r="A39" s="75"/>
      <c r="B39" s="78"/>
      <c r="C39" s="78"/>
      <c r="D39" s="78"/>
      <c r="E39" s="78"/>
      <c r="F39" s="78"/>
      <c r="G39" s="92"/>
    </row>
    <row r="40" spans="1:7" ht="16.5" thickTop="1" thickBot="1" x14ac:dyDescent="0.3">
      <c r="A40" s="94" t="s">
        <v>22</v>
      </c>
      <c r="B40" s="95"/>
      <c r="C40" s="95"/>
      <c r="D40" s="95"/>
      <c r="E40" s="95"/>
      <c r="F40" s="95"/>
      <c r="G40" s="96"/>
    </row>
    <row r="41" spans="1:7" x14ac:dyDescent="0.25">
      <c r="A41" s="59">
        <v>1</v>
      </c>
      <c r="B41" s="66" t="s">
        <v>36</v>
      </c>
      <c r="C41" s="41" t="s">
        <v>52</v>
      </c>
      <c r="D41" s="39" t="s">
        <v>4</v>
      </c>
      <c r="E41" s="48">
        <v>8</v>
      </c>
      <c r="F41" s="103">
        <v>0</v>
      </c>
      <c r="G41" s="38">
        <f>E41*F41</f>
        <v>0</v>
      </c>
    </row>
    <row r="42" spans="1:7" x14ac:dyDescent="0.25">
      <c r="A42" s="59">
        <v>2</v>
      </c>
      <c r="B42" s="64" t="s">
        <v>53</v>
      </c>
      <c r="C42" s="41" t="s">
        <v>54</v>
      </c>
      <c r="D42" s="47" t="s">
        <v>4</v>
      </c>
      <c r="E42" s="48">
        <v>48</v>
      </c>
      <c r="F42" s="104">
        <v>0</v>
      </c>
      <c r="G42" s="38">
        <f t="shared" ref="G42:G45" si="3">E42*F42</f>
        <v>0</v>
      </c>
    </row>
    <row r="43" spans="1:7" x14ac:dyDescent="0.25">
      <c r="A43" s="59">
        <v>3</v>
      </c>
      <c r="B43" s="64" t="s">
        <v>5</v>
      </c>
      <c r="C43" s="41" t="s">
        <v>55</v>
      </c>
      <c r="D43" s="47" t="s">
        <v>1</v>
      </c>
      <c r="E43" s="48">
        <v>540</v>
      </c>
      <c r="F43" s="104">
        <v>0</v>
      </c>
      <c r="G43" s="38">
        <f t="shared" si="3"/>
        <v>0</v>
      </c>
    </row>
    <row r="44" spans="1:7" x14ac:dyDescent="0.25">
      <c r="A44" s="59">
        <v>4</v>
      </c>
      <c r="B44" s="64" t="s">
        <v>6</v>
      </c>
      <c r="C44" s="41" t="s">
        <v>56</v>
      </c>
      <c r="D44" s="47" t="s">
        <v>1</v>
      </c>
      <c r="E44" s="48">
        <v>100</v>
      </c>
      <c r="F44" s="104">
        <v>0</v>
      </c>
      <c r="G44" s="38">
        <f t="shared" si="3"/>
        <v>0</v>
      </c>
    </row>
    <row r="45" spans="1:7" x14ac:dyDescent="0.25">
      <c r="A45" s="59">
        <v>5</v>
      </c>
      <c r="B45" s="64" t="s">
        <v>57</v>
      </c>
      <c r="C45" s="41" t="s">
        <v>58</v>
      </c>
      <c r="D45" s="47" t="s">
        <v>1</v>
      </c>
      <c r="E45" s="48">
        <v>800</v>
      </c>
      <c r="F45" s="104">
        <v>0</v>
      </c>
      <c r="G45" s="38">
        <f t="shared" si="3"/>
        <v>0</v>
      </c>
    </row>
    <row r="46" spans="1:7" ht="15.75" thickBot="1" x14ac:dyDescent="0.3">
      <c r="A46" s="28"/>
      <c r="B46" s="4"/>
      <c r="C46" s="72" t="s">
        <v>23</v>
      </c>
      <c r="D46" s="72"/>
      <c r="E46" s="72"/>
      <c r="F46" s="72"/>
      <c r="G46" s="24">
        <f>SUM(G41:G45)</f>
        <v>0</v>
      </c>
    </row>
    <row r="47" spans="1:7" ht="15.75" thickBot="1" x14ac:dyDescent="0.3">
      <c r="A47" s="25"/>
      <c r="B47" s="5"/>
      <c r="C47" s="6"/>
      <c r="D47" s="6"/>
      <c r="E47" s="6"/>
      <c r="F47" s="6"/>
      <c r="G47" s="27"/>
    </row>
    <row r="48" spans="1:7" x14ac:dyDescent="0.25">
      <c r="A48" s="29"/>
      <c r="B48" s="7"/>
      <c r="C48" s="93" t="s">
        <v>24</v>
      </c>
      <c r="D48" s="93"/>
      <c r="E48" s="93"/>
      <c r="F48" s="93"/>
      <c r="G48" s="30">
        <f>SUM(G46+G35+G19)</f>
        <v>0</v>
      </c>
    </row>
    <row r="49" spans="1:7" x14ac:dyDescent="0.25">
      <c r="A49" s="85" t="s">
        <v>25</v>
      </c>
      <c r="B49" s="86"/>
      <c r="C49" s="86"/>
      <c r="D49" s="86"/>
      <c r="E49" s="86"/>
      <c r="F49" s="86"/>
      <c r="G49" s="87"/>
    </row>
    <row r="50" spans="1:7" x14ac:dyDescent="0.25">
      <c r="A50" s="31">
        <f>A45+1</f>
        <v>6</v>
      </c>
      <c r="B50" s="8" t="s">
        <v>26</v>
      </c>
      <c r="C50" s="9" t="s">
        <v>59</v>
      </c>
      <c r="D50" s="10" t="s">
        <v>0</v>
      </c>
      <c r="E50" s="10">
        <v>1</v>
      </c>
      <c r="F50" s="105">
        <f>G48*0.1</f>
        <v>0</v>
      </c>
      <c r="G50" s="32">
        <f t="shared" ref="G50:G52" si="4">F50*E50</f>
        <v>0</v>
      </c>
    </row>
    <row r="51" spans="1:7" x14ac:dyDescent="0.25">
      <c r="A51" s="31">
        <f>A50+1</f>
        <v>7</v>
      </c>
      <c r="B51" s="11" t="s">
        <v>7</v>
      </c>
      <c r="C51" s="12" t="s">
        <v>60</v>
      </c>
      <c r="D51" s="13" t="s">
        <v>0</v>
      </c>
      <c r="E51" s="13">
        <v>1</v>
      </c>
      <c r="F51" s="106">
        <f>G48*0.1</f>
        <v>0</v>
      </c>
      <c r="G51" s="32">
        <f t="shared" si="4"/>
        <v>0</v>
      </c>
    </row>
    <row r="52" spans="1:7" x14ac:dyDescent="0.25">
      <c r="A52" s="31">
        <v>32</v>
      </c>
      <c r="B52" s="11" t="s">
        <v>27</v>
      </c>
      <c r="C52" s="14" t="s">
        <v>28</v>
      </c>
      <c r="D52" s="15" t="s">
        <v>0</v>
      </c>
      <c r="E52" s="15">
        <v>1</v>
      </c>
      <c r="F52" s="16">
        <v>0</v>
      </c>
      <c r="G52" s="32">
        <f t="shared" si="4"/>
        <v>0</v>
      </c>
    </row>
    <row r="53" spans="1:7" x14ac:dyDescent="0.25">
      <c r="A53" s="34">
        <v>33</v>
      </c>
      <c r="B53" s="17" t="s">
        <v>29</v>
      </c>
      <c r="C53" s="18" t="s">
        <v>84</v>
      </c>
      <c r="D53" s="15"/>
      <c r="E53" s="20"/>
      <c r="F53" s="19"/>
      <c r="G53" s="33">
        <v>27000</v>
      </c>
    </row>
    <row r="54" spans="1:7" ht="16.5" thickBot="1" x14ac:dyDescent="0.3">
      <c r="A54" s="35"/>
      <c r="B54" s="36"/>
      <c r="C54" s="70" t="s">
        <v>82</v>
      </c>
      <c r="D54" s="36"/>
      <c r="E54" s="36"/>
      <c r="F54" s="36"/>
      <c r="G54" s="37">
        <f>SUM(G50:G53)+G48</f>
        <v>27000</v>
      </c>
    </row>
  </sheetData>
  <sheetProtection algorithmName="SHA-512" hashValue="6wfn3j3wGCcBz9Y35x36Zo84+yNj83Q6qNcpFkMTzLmDF8sBIqLe4FQ146C8pNfbf97u5T7lONfMM0KpG/asCg==" saltValue="Mh6iR7YM68ajCyk9gVM2GQ==" spinCount="100000" sheet="1" objects="1" scenarios="1" selectLockedCells="1"/>
  <mergeCells count="31">
    <mergeCell ref="A49:G49"/>
    <mergeCell ref="A6:G6"/>
    <mergeCell ref="G37:G39"/>
    <mergeCell ref="C46:F46"/>
    <mergeCell ref="C48:F48"/>
    <mergeCell ref="A24:G24"/>
    <mergeCell ref="A40:G40"/>
    <mergeCell ref="F21:F23"/>
    <mergeCell ref="G21:G23"/>
    <mergeCell ref="C35:F35"/>
    <mergeCell ref="A37:A39"/>
    <mergeCell ref="B37:B39"/>
    <mergeCell ref="C37:C39"/>
    <mergeCell ref="D37:D39"/>
    <mergeCell ref="E37:E39"/>
    <mergeCell ref="F37:F39"/>
    <mergeCell ref="A1:G1"/>
    <mergeCell ref="C19:F19"/>
    <mergeCell ref="A21:A23"/>
    <mergeCell ref="B21:B23"/>
    <mergeCell ref="C21:C23"/>
    <mergeCell ref="D21:D23"/>
    <mergeCell ref="E21:E23"/>
    <mergeCell ref="A3:A5"/>
    <mergeCell ref="B3:B5"/>
    <mergeCell ref="C3:C5"/>
    <mergeCell ref="D3:D5"/>
    <mergeCell ref="E3:E5"/>
    <mergeCell ref="F3:F5"/>
    <mergeCell ref="A2:G2"/>
    <mergeCell ref="G3:G5"/>
  </mergeCells>
  <pageMargins left="0.7" right="0.7" top="0.75" bottom="0.75" header="0.3" footer="0.3"/>
  <pageSetup paperSize="290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Stantec Consulting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Glunt, Allison</dc:creator>
  <cp:lastModifiedBy>Rolle, Anthony</cp:lastModifiedBy>
  <cp:lastPrinted>2018-03-08T20:13:50Z</cp:lastPrinted>
  <dcterms:created xsi:type="dcterms:W3CDTF">2014-10-22T14:45:11Z</dcterms:created>
  <dcterms:modified xsi:type="dcterms:W3CDTF">2018-03-08T22:23:35Z</dcterms:modified>
</cp:coreProperties>
</file>