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80" windowWidth="1980" windowHeight="12810" activeTab="0"/>
  </bookViews>
  <sheets>
    <sheet name="Roadway" sheetId="1" r:id="rId1"/>
  </sheets>
  <definedNames/>
  <calcPr fullCalcOnLoad="1"/>
</workbook>
</file>

<file path=xl/sharedStrings.xml><?xml version="1.0" encoding="utf-8"?>
<sst xmlns="http://schemas.openxmlformats.org/spreadsheetml/2006/main" count="186" uniqueCount="115">
  <si>
    <t>ITEM</t>
  </si>
  <si>
    <t>PAY ITEM</t>
  </si>
  <si>
    <t>DESCRIPTION</t>
  </si>
  <si>
    <t>UNITS</t>
  </si>
  <si>
    <t>TOTAL AMOUNT</t>
  </si>
  <si>
    <t>ROADWAY PAY ITEMS</t>
  </si>
  <si>
    <t xml:space="preserve">  327-70-1</t>
  </si>
  <si>
    <t xml:space="preserve">  MILLING EXISTING ASPHALT (1" AVG. DEPTH)</t>
  </si>
  <si>
    <t>SY</t>
  </si>
  <si>
    <t>TN</t>
  </si>
  <si>
    <t>EA</t>
  </si>
  <si>
    <t xml:space="preserve">  522-1</t>
  </si>
  <si>
    <t>LS</t>
  </si>
  <si>
    <t>LF</t>
  </si>
  <si>
    <t>QUANTITY</t>
  </si>
  <si>
    <t xml:space="preserve">  706-3</t>
  </si>
  <si>
    <t xml:space="preserve">   THERMOPLASTIC, STANDARD, YELLOW, SOLID, 6"</t>
  </si>
  <si>
    <t xml:space="preserve">  102-1</t>
  </si>
  <si>
    <t xml:space="preserve">  101-1</t>
  </si>
  <si>
    <t xml:space="preserve">  522-2</t>
  </si>
  <si>
    <t xml:space="preserve">  PAINTED PAVEMENT MARKINGS, STANDARD (YELLOW) (SOLID) (6")</t>
  </si>
  <si>
    <t xml:space="preserve">  570-1-2</t>
  </si>
  <si>
    <t xml:space="preserve">  PERFORMANCE TURF (SOD) (INCLUDES WATER AND FERTILIZER)</t>
  </si>
  <si>
    <t xml:space="preserve">  CONCRETE SIDEWALK (6") </t>
  </si>
  <si>
    <t xml:space="preserve">  CONCRETE SIDEWALK (4") (INCLUDES DETECTABLE WARNING)</t>
  </si>
  <si>
    <t>SIGNING &amp; PAVEMENT MARKING PAY ITEMS</t>
  </si>
  <si>
    <t xml:space="preserve">  331-2-3</t>
  </si>
  <si>
    <t xml:space="preserve">  TYPE S-III ASPHALTIC CONCRETE  (110 LBS/SY)</t>
  </si>
  <si>
    <t xml:space="preserve">  425-5-1</t>
  </si>
  <si>
    <t xml:space="preserve">  MANHOLE (ADJUST)</t>
  </si>
  <si>
    <t xml:space="preserve">  710-11-125</t>
  </si>
  <si>
    <t xml:space="preserve">  PAINTED PAVEMENT MARKINGS, STANDARD (WHITE) (SOLID) (24")</t>
  </si>
  <si>
    <t xml:space="preserve">  711-11-125</t>
  </si>
  <si>
    <t xml:space="preserve">   THERMOPLASTIC, STANDARD, WHITE, SOLID, 24"</t>
  </si>
  <si>
    <t>GM</t>
  </si>
  <si>
    <t xml:space="preserve">   REFLECTIVE PAVEMENT MARKER </t>
  </si>
  <si>
    <t xml:space="preserve">  35-86-45</t>
  </si>
  <si>
    <t xml:space="preserve">  SWALE TRENCH</t>
  </si>
  <si>
    <t xml:space="preserve">  430-94-1</t>
  </si>
  <si>
    <t>ITEM NO.</t>
  </si>
  <si>
    <t>WATER MAIN PAY ITEMS</t>
  </si>
  <si>
    <t>For selling and delivering to the Department fire hydrant assemblies with guard posts, complete, the price each of</t>
  </si>
  <si>
    <t>For installing fire hydrant assemblies with guard posts, complete, the price each of</t>
  </si>
  <si>
    <t>For furnishing and installing 1-inch single service short, including reconnection of customer's service pipe and meter transfer, complete, the price each of</t>
  </si>
  <si>
    <t>For furnishing and installing 1-inch dual service short, including reconnection of customer's service pipe and meter transfer, complete, the price each of (Contingent Item)</t>
  </si>
  <si>
    <t>For constructing Air Release Valve Assemblies (ARVs) for water mains at the locations shown on the Plans, complete, the price each of (Contingent Item)</t>
  </si>
  <si>
    <t>For trench overcut in 1-foot depth increments, for any size pipe, the price per linear foot of (Contingent Item)</t>
  </si>
  <si>
    <t>SF</t>
  </si>
  <si>
    <t>CY</t>
  </si>
  <si>
    <t>For constructing limerock base for Type "M" permanent pavement repairs, the price per square yard of</t>
  </si>
  <si>
    <t>For constructing Type "M" asphaltic concrete surface course permanent pavement repairs, the price per square yard of</t>
  </si>
  <si>
    <t>For constructing concrete sidewalk restoration to match existing, the price per square foot (Contingent Item)</t>
  </si>
  <si>
    <t>SUBTOTAL ROADWAY ITEMS=</t>
  </si>
  <si>
    <t xml:space="preserve"> Water Main Improvements under JPA Project No. B-30972</t>
  </si>
  <si>
    <t>For performing preparatory work and operations in Mobilizing for beginning the work of the project, including preparation and acceptance of M.O.T., but excluding materials and permit costs, both of which are paid under other payment items (Aggregate Sum)</t>
  </si>
  <si>
    <t>For selling and delivering to the Department 8-inch ductile iron pipe, fittings and valves for water main, the price per linear foot of</t>
  </si>
  <si>
    <t>For installing 8-inch ductile iron pipe, fittings and valves for water main, the price per linear foot of</t>
  </si>
  <si>
    <t>For selling and delivering to the Department 6-inch ductile iron pipe, fittings and valves for water main, the price per linear foot of</t>
  </si>
  <si>
    <t>For installing 6-inch ductile iron pipe, fittings and valves for water main, the price per linear foot of</t>
  </si>
  <si>
    <t xml:space="preserve">Furnishing and Installing a tapping connection to an existing 12" Water Main, in SW 64 Court and North of SW 8 ST at STA. 10+21.05  (Complete) </t>
  </si>
  <si>
    <t>For making cut-in connection to an existing 8" Water Main, in SW 64 Court and South of SW 6 ST at STA. 16+44.33 (Complete) and cutting &amp; capping exist. 8" W.M.</t>
  </si>
  <si>
    <t>For making connection to an existing 1" Water Main, in SW 64 Court and Alley at STA. 11+65.20 and STA. 11+66.20, Including furnishing and installing a 2-inch Ball Valve, furnishing and installing all required pipe &amp; fittings, (Complete) and cutting &amp; capping exist. 1" W.M.</t>
  </si>
  <si>
    <t>For furnishing and installing 1-inch single service long, including reconnection of customer's service pipe and meter transfer, complete, the price each of</t>
  </si>
  <si>
    <t>For furnishing and installing V-Bio polyethylene encasement for any size ductile iron pipe, fitting, or valve, if ordered by the Engineer, the price per linear foot of (Contingent Item)</t>
  </si>
  <si>
    <t>For constructing limerock base for Type "II" permanent pavement repairs. (FDOT road), the price per square yard of</t>
  </si>
  <si>
    <t>For constructing Type "II" asphaltic concrete surface course permanent pavement repairs. (FDOT road), the price per square yard of</t>
  </si>
  <si>
    <t>For cold milling FDOT roadway surface course for permanent pavement repairs (nominal 1-1/2 inch thick) (area as shown on Plans), the price per square yard of (Contingent Item)</t>
  </si>
  <si>
    <t>For constructing Type "V" permanent pavement repairs for FDOT roadway (nominal 1-1/2 inch thick machine-laid asphaltic concrete friction surface overlay), (area as shown on Plans), the price per square yard of (Contingent Item)</t>
  </si>
  <si>
    <t>Pavement Markings Restoration (Aggregate Sum)</t>
  </si>
  <si>
    <t>Class II Concrete (Contingent Item)</t>
  </si>
  <si>
    <t xml:space="preserve">  120-1</t>
  </si>
  <si>
    <t xml:space="preserve">  REGULAR EXCAVATION</t>
  </si>
  <si>
    <t xml:space="preserve">  160-4</t>
  </si>
  <si>
    <t xml:space="preserve">  STABILIZATION TYPE B (LBR 40)</t>
  </si>
  <si>
    <t xml:space="preserve">  285-706</t>
  </si>
  <si>
    <t xml:space="preserve">  OPTIONAL BASE GROUP 06 (8" LIMEROCK BASE OPTION)</t>
  </si>
  <si>
    <t xml:space="preserve">  331-2-1</t>
  </si>
  <si>
    <t xml:space="preserve">  TYPE S-I ASPHALTIC CONCRETE (1") (110 LBS/SY)</t>
  </si>
  <si>
    <t xml:space="preserve">  425-1-541</t>
  </si>
  <si>
    <t xml:space="preserve">  INLET, CATCH BASIN TYPE D, &lt;10'</t>
  </si>
  <si>
    <t xml:space="preserve">  425-4</t>
  </si>
  <si>
    <t xml:space="preserve">  INLETS, ADJUST</t>
  </si>
  <si>
    <t xml:space="preserve">  DESILTING PIPE, 0-24"</t>
  </si>
  <si>
    <t xml:space="preserve">  430-94-2</t>
  </si>
  <si>
    <t xml:space="preserve">  DESILTING PIPE, 25-36"</t>
  </si>
  <si>
    <t xml:space="preserve">  430-175-118</t>
  </si>
  <si>
    <t xml:space="preserve">  PIPE CULVERT, OPTIONAL MATERIAL, ROUND, 18" S/CD</t>
  </si>
  <si>
    <t xml:space="preserve">  430-175-130</t>
  </si>
  <si>
    <t xml:space="preserve">  PIPE CULVERT, OPTIONAL MATERIAL, ROUND, 30" S/CD</t>
  </si>
  <si>
    <t xml:space="preserve">  710-11-201</t>
  </si>
  <si>
    <t xml:space="preserve">  1080-15</t>
  </si>
  <si>
    <t xml:space="preserve">  WATER METER (REPLACED)</t>
  </si>
  <si>
    <t xml:space="preserve">  711-16-201</t>
  </si>
  <si>
    <t>For sheeting and shoring ordered left in place by the engineer (Contingent Item)</t>
  </si>
  <si>
    <t>For removal, transport and legal disposal of unsuitable backfill materials, including tipping fees, as ordered by the Engineer, the price per cubic yard of (Contingent Item)</t>
  </si>
  <si>
    <t>For furnishing and installing additional suitable  backfill materials, as directed by the Engineer, the price per cubic yard of (Contingent Item)</t>
  </si>
  <si>
    <t>Authorized reimbursable cost account, For costs of required permits, fees, inspections, impact fees, if authorized by the Engineer, (3% of SUBTOTAL 1, shown above).</t>
  </si>
  <si>
    <t>For unforeseen conditions, for minor const. changes and for quantity adjustments, If ordered by the engineer (10% of base bid, shown above)</t>
  </si>
  <si>
    <t>For providing uniformed, off-duty police officers for the purpose of maintenance of traffic, the aggregate sum of Const. Duration 5 days x 2 officers x 8 hr./day x $55.00/hours (Dedicated Allowance)</t>
  </si>
  <si>
    <t>Note: For a detailed description of each Water Main Proposal Item, refer to Section 8.0 of the Water Main Specifications entitled "Measurement and Payment."</t>
  </si>
  <si>
    <t>SUBTOTAL SIGNING &amp; PAVEMENT MARKINGS ITEMS=</t>
  </si>
  <si>
    <t>ROADWAY IMPROVEMENTS ALLOWANCE ITEMS</t>
  </si>
  <si>
    <t>SUBTOTAL ROADWAY IMPROVEMENTS ALLOWANCE ITEMS=</t>
  </si>
  <si>
    <t>ITB No. 17-18-024 SW 64th Court Roadway and Drainage Improvements, D4 - B-30972</t>
  </si>
  <si>
    <t>SUBTOTAL ROADWAY IMPROVEMENTS=</t>
  </si>
  <si>
    <t>SUBTOTAL WATER MAIN WORK=</t>
  </si>
  <si>
    <t>SUBTOTAL WATER MAIN IMPROVEMENTS=</t>
  </si>
  <si>
    <t>TOTAL CONSTRUCTION COST ESTIMATE=</t>
  </si>
  <si>
    <t>SUBTOTAL ALLOWANCES=</t>
  </si>
  <si>
    <t>Maintenance of Traffic (M.O.T.) (5%)</t>
  </si>
  <si>
    <t>TOTAL ROADWAY IMPROVEMENTS=</t>
  </si>
  <si>
    <t xml:space="preserve">  MAINTENANCE OF TRAFFIC </t>
  </si>
  <si>
    <t xml:space="preserve">  MOBILIZATION</t>
  </si>
  <si>
    <t xml:space="preserve">  PERMIT</t>
  </si>
  <si>
    <t>UNIT COST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</si>
</sst>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0000"/>
    <numFmt numFmtId="167" formatCode="#,##0.000"/>
    <numFmt numFmtId="168" formatCode="[$-409]dddd\,\ mmmm\ dd\,\ yyyy"/>
    <numFmt numFmtId="169" formatCode="[$-409]h:mm:ss\ AM/PM"/>
    <numFmt numFmtId="170" formatCode="0.0"/>
    <numFmt numFmtId="171" formatCode="#,##0.0"/>
    <numFmt numFmtId="172" formatCode="&quot;$&quot;#,##0.000"/>
  </numFmts>
  <fonts count="48">
    <font>
      <sz val="11"/>
      <color theme="1"/>
      <name val="Calibri"/>
      <family val="2"/>
    </font>
    <font>
      <sz val="11"/>
      <color indexed="8"/>
      <name val="Calibri"/>
      <family val="2"/>
    </font>
    <font>
      <b/>
      <sz val="10"/>
      <name val="Arial"/>
      <family val="2"/>
    </font>
    <font>
      <b/>
      <sz val="11"/>
      <name val="Arial"/>
      <family val="2"/>
    </font>
    <font>
      <sz val="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thick"/>
      <top>
        <color indexed="63"/>
      </top>
      <bottom>
        <color indexed="63"/>
      </bottom>
    </border>
    <border>
      <left>
        <color indexed="63"/>
      </left>
      <right style="medium"/>
      <top>
        <color indexed="63"/>
      </top>
      <bottom style="medium"/>
    </border>
    <border>
      <left style="medium"/>
      <right style="thin"/>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style="thin"/>
      <right style="medium"/>
      <top>
        <color indexed="63"/>
      </top>
      <bottom style="medium"/>
    </border>
    <border>
      <left>
        <color indexed="63"/>
      </left>
      <right style="thin"/>
      <top style="medium"/>
      <bottom style="medium"/>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3">
    <xf numFmtId="0" fontId="0" fillId="0" borderId="0" xfId="0" applyFont="1" applyAlignment="1">
      <alignment/>
    </xf>
    <xf numFmtId="0" fontId="46" fillId="33" borderId="10" xfId="0" applyFont="1" applyFill="1" applyBorder="1" applyAlignment="1" applyProtection="1">
      <alignment horizontal="center" vertical="center"/>
      <protection/>
    </xf>
    <xf numFmtId="0" fontId="46" fillId="33" borderId="11" xfId="0" applyFont="1" applyFill="1" applyBorder="1" applyAlignment="1" applyProtection="1">
      <alignment horizontal="center" vertical="center"/>
      <protection/>
    </xf>
    <xf numFmtId="0" fontId="46" fillId="33" borderId="12" xfId="0" applyFont="1" applyFill="1" applyBorder="1" applyAlignment="1" applyProtection="1">
      <alignment horizontal="center" vertical="center"/>
      <protection/>
    </xf>
    <xf numFmtId="0" fontId="0" fillId="0" borderId="0" xfId="0" applyAlignment="1" applyProtection="1">
      <alignment/>
      <protection/>
    </xf>
    <xf numFmtId="0" fontId="3" fillId="34"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2" fillId="35" borderId="13" xfId="0" applyFont="1" applyFill="1" applyBorder="1" applyAlignment="1" applyProtection="1">
      <alignment horizontal="center" vertical="center"/>
      <protection/>
    </xf>
    <xf numFmtId="164" fontId="2" fillId="35" borderId="13" xfId="0" applyNumberFormat="1" applyFont="1" applyFill="1" applyBorder="1" applyAlignment="1" applyProtection="1">
      <alignment horizontal="center" vertical="center" wrapText="1"/>
      <protection/>
    </xf>
    <xf numFmtId="0" fontId="0" fillId="0" borderId="14" xfId="0" applyBorder="1" applyAlignment="1" applyProtection="1">
      <alignment vertical="center"/>
      <protection/>
    </xf>
    <xf numFmtId="0" fontId="2" fillId="35" borderId="15" xfId="0" applyFont="1" applyFill="1" applyBorder="1" applyAlignment="1" applyProtection="1">
      <alignment horizontal="center" vertical="center"/>
      <protection/>
    </xf>
    <xf numFmtId="1" fontId="2" fillId="35" borderId="13" xfId="0" applyNumberFormat="1"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protection/>
    </xf>
    <xf numFmtId="164" fontId="2" fillId="35" borderId="16" xfId="0" applyNumberFormat="1"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2" fillId="35" borderId="17" xfId="0" applyFont="1" applyFill="1" applyBorder="1" applyAlignment="1" applyProtection="1">
      <alignment horizontal="center" vertical="center"/>
      <protection/>
    </xf>
    <xf numFmtId="1" fontId="2" fillId="35" borderId="16" xfId="0" applyNumberFormat="1"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protection/>
    </xf>
    <xf numFmtId="164" fontId="2" fillId="35" borderId="18" xfId="0" applyNumberFormat="1" applyFont="1" applyFill="1" applyBorder="1" applyAlignment="1" applyProtection="1">
      <alignment horizontal="center" vertical="center" wrapText="1"/>
      <protection/>
    </xf>
    <xf numFmtId="0" fontId="0" fillId="0" borderId="19" xfId="0" applyBorder="1" applyAlignment="1" applyProtection="1">
      <alignment vertical="center"/>
      <protection/>
    </xf>
    <xf numFmtId="0" fontId="2" fillId="35" borderId="20" xfId="0" applyFont="1" applyFill="1" applyBorder="1" applyAlignment="1" applyProtection="1">
      <alignment horizontal="center" vertical="center"/>
      <protection/>
    </xf>
    <xf numFmtId="1" fontId="2" fillId="35" borderId="18" xfId="0" applyNumberFormat="1" applyFont="1" applyFill="1" applyBorder="1" applyAlignment="1" applyProtection="1">
      <alignment horizontal="center" vertical="center" wrapText="1"/>
      <protection/>
    </xf>
    <xf numFmtId="0" fontId="0" fillId="36" borderId="21" xfId="0" applyFill="1" applyBorder="1" applyAlignment="1" applyProtection="1">
      <alignment horizontal="center" vertical="center"/>
      <protection/>
    </xf>
    <xf numFmtId="49" fontId="4" fillId="0" borderId="22" xfId="0" applyNumberFormat="1" applyFont="1" applyFill="1" applyBorder="1" applyAlignment="1" applyProtection="1">
      <alignment horizontal="left" vertical="center"/>
      <protection/>
    </xf>
    <xf numFmtId="0" fontId="4" fillId="0" borderId="22" xfId="0" applyFont="1" applyBorder="1" applyAlignment="1" applyProtection="1">
      <alignment horizontal="justify" vertical="center"/>
      <protection/>
    </xf>
    <xf numFmtId="0" fontId="0" fillId="0" borderId="22" xfId="0" applyBorder="1" applyAlignment="1" applyProtection="1">
      <alignment horizontal="center" vertical="center"/>
      <protection/>
    </xf>
    <xf numFmtId="0" fontId="0" fillId="0" borderId="22" xfId="0" applyBorder="1" applyAlignment="1" applyProtection="1">
      <alignment vertical="center"/>
      <protection/>
    </xf>
    <xf numFmtId="2" fontId="26" fillId="37" borderId="23" xfId="0" applyNumberFormat="1" applyFont="1" applyFill="1" applyBorder="1" applyAlignment="1" applyProtection="1">
      <alignment vertical="center"/>
      <protection/>
    </xf>
    <xf numFmtId="164" fontId="0" fillId="0" borderId="24" xfId="0" applyNumberFormat="1" applyBorder="1" applyAlignment="1" applyProtection="1">
      <alignment horizontal="right" vertical="center"/>
      <protection/>
    </xf>
    <xf numFmtId="0" fontId="0" fillId="0" borderId="25" xfId="0" applyBorder="1" applyAlignment="1" applyProtection="1">
      <alignment horizontal="center" vertical="center"/>
      <protection/>
    </xf>
    <xf numFmtId="2" fontId="0" fillId="37" borderId="23" xfId="0" applyNumberFormat="1" applyFill="1" applyBorder="1" applyAlignment="1" applyProtection="1">
      <alignment horizontal="right" vertical="center"/>
      <protection/>
    </xf>
    <xf numFmtId="49" fontId="4" fillId="0" borderId="22" xfId="0" applyNumberFormat="1" applyFont="1" applyBorder="1" applyAlignment="1" applyProtection="1">
      <alignment horizontal="left" vertical="center"/>
      <protection/>
    </xf>
    <xf numFmtId="0" fontId="4" fillId="0" borderId="26" xfId="0" applyFont="1" applyBorder="1" applyAlignment="1" applyProtection="1">
      <alignment horizontal="justify" vertical="center"/>
      <protection/>
    </xf>
    <xf numFmtId="2" fontId="0" fillId="37" borderId="22" xfId="0" applyNumberFormat="1" applyFill="1" applyBorder="1" applyAlignment="1" applyProtection="1">
      <alignment vertical="center"/>
      <protection/>
    </xf>
    <xf numFmtId="0" fontId="4" fillId="0" borderId="22" xfId="0" applyFont="1" applyFill="1" applyBorder="1" applyAlignment="1" applyProtection="1">
      <alignment horizontal="justify" vertical="center"/>
      <protection/>
    </xf>
    <xf numFmtId="0" fontId="4" fillId="0" borderId="25" xfId="0" applyFont="1" applyBorder="1" applyAlignment="1" applyProtection="1">
      <alignment horizontal="center" vertical="center"/>
      <protection/>
    </xf>
    <xf numFmtId="0" fontId="4" fillId="0" borderId="26" xfId="0" applyFont="1" applyFill="1" applyBorder="1" applyAlignment="1" applyProtection="1">
      <alignment horizontal="justify" vertical="center"/>
      <protection/>
    </xf>
    <xf numFmtId="0" fontId="4" fillId="0" borderId="22" xfId="0" applyFont="1" applyBorder="1" applyAlignment="1" applyProtection="1">
      <alignment vertical="center"/>
      <protection/>
    </xf>
    <xf numFmtId="0" fontId="4" fillId="0" borderId="25"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0" fillId="0" borderId="22" xfId="0" applyFill="1" applyBorder="1" applyAlignment="1" applyProtection="1">
      <alignment horizontal="center" vertical="center"/>
      <protection/>
    </xf>
    <xf numFmtId="165" fontId="0" fillId="37" borderId="22" xfId="0" applyNumberFormat="1" applyFill="1" applyBorder="1" applyAlignment="1" applyProtection="1">
      <alignment vertical="center"/>
      <protection/>
    </xf>
    <xf numFmtId="0" fontId="47" fillId="0" borderId="22" xfId="0" applyFont="1" applyBorder="1" applyAlignment="1" applyProtection="1">
      <alignment horizontal="center" vertical="center"/>
      <protection/>
    </xf>
    <xf numFmtId="1" fontId="5" fillId="38" borderId="27" xfId="0" applyNumberFormat="1" applyFont="1" applyFill="1" applyBorder="1" applyAlignment="1" applyProtection="1">
      <alignment horizontal="right" vertical="center"/>
      <protection/>
    </xf>
    <xf numFmtId="1" fontId="5" fillId="38" borderId="28" xfId="0" applyNumberFormat="1" applyFont="1" applyFill="1" applyBorder="1" applyAlignment="1" applyProtection="1">
      <alignment horizontal="right" vertical="center"/>
      <protection/>
    </xf>
    <xf numFmtId="1" fontId="5" fillId="38" borderId="29" xfId="0" applyNumberFormat="1" applyFont="1" applyFill="1" applyBorder="1" applyAlignment="1" applyProtection="1">
      <alignment horizontal="right" vertical="center"/>
      <protection/>
    </xf>
    <xf numFmtId="164" fontId="5" fillId="35" borderId="30" xfId="0" applyNumberFormat="1"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1" fontId="5" fillId="0" borderId="0" xfId="0" applyNumberFormat="1" applyFont="1" applyFill="1" applyBorder="1" applyAlignment="1" applyProtection="1">
      <alignment horizontal="right" vertical="center"/>
      <protection/>
    </xf>
    <xf numFmtId="7" fontId="5" fillId="0" borderId="0" xfId="0" applyNumberFormat="1" applyFont="1" applyFill="1" applyBorder="1" applyAlignment="1" applyProtection="1">
      <alignment vertical="center"/>
      <protection/>
    </xf>
    <xf numFmtId="0" fontId="3" fillId="34" borderId="1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1" fontId="2" fillId="35" borderId="16" xfId="0" applyNumberFormat="1" applyFont="1" applyFill="1" applyBorder="1" applyAlignment="1" applyProtection="1">
      <alignment horizontal="center" vertical="center"/>
      <protection/>
    </xf>
    <xf numFmtId="1" fontId="2" fillId="35" borderId="18" xfId="0" applyNumberFormat="1" applyFont="1" applyFill="1" applyBorder="1" applyAlignment="1" applyProtection="1">
      <alignment horizontal="center" vertical="center"/>
      <protection/>
    </xf>
    <xf numFmtId="0" fontId="0" fillId="36" borderId="31" xfId="0" applyFill="1" applyBorder="1" applyAlignment="1" applyProtection="1">
      <alignment horizontal="center" vertical="center"/>
      <protection/>
    </xf>
    <xf numFmtId="1" fontId="5" fillId="38" borderId="27" xfId="0" applyNumberFormat="1" applyFont="1" applyFill="1" applyBorder="1" applyAlignment="1" applyProtection="1">
      <alignment horizontal="right" vertical="center" wrapText="1"/>
      <protection/>
    </xf>
    <xf numFmtId="1" fontId="5" fillId="38" borderId="28" xfId="0" applyNumberFormat="1" applyFont="1" applyFill="1" applyBorder="1" applyAlignment="1" applyProtection="1">
      <alignment horizontal="right" vertical="center" wrapText="1"/>
      <protection/>
    </xf>
    <xf numFmtId="1" fontId="5" fillId="38" borderId="29" xfId="0" applyNumberFormat="1" applyFont="1" applyFill="1" applyBorder="1" applyAlignment="1" applyProtection="1">
      <alignment horizontal="right" vertical="center" wrapText="1"/>
      <protection/>
    </xf>
    <xf numFmtId="7" fontId="5" fillId="35" borderId="32" xfId="0" applyNumberFormat="1" applyFont="1" applyFill="1" applyBorder="1" applyAlignment="1" applyProtection="1">
      <alignment vertical="center"/>
      <protection/>
    </xf>
    <xf numFmtId="1" fontId="5" fillId="38" borderId="10" xfId="0" applyNumberFormat="1" applyFont="1" applyFill="1" applyBorder="1" applyAlignment="1" applyProtection="1">
      <alignment horizontal="right" vertical="center" wrapText="1"/>
      <protection/>
    </xf>
    <xf numFmtId="1" fontId="5" fillId="38" borderId="11" xfId="0" applyNumberFormat="1" applyFont="1" applyFill="1" applyBorder="1" applyAlignment="1" applyProtection="1">
      <alignment horizontal="right" vertical="center" wrapText="1"/>
      <protection/>
    </xf>
    <xf numFmtId="1" fontId="5" fillId="38" borderId="33" xfId="0" applyNumberFormat="1" applyFont="1" applyFill="1" applyBorder="1" applyAlignment="1" applyProtection="1">
      <alignment horizontal="right" vertical="center" wrapText="1"/>
      <protection/>
    </xf>
    <xf numFmtId="7" fontId="5" fillId="35" borderId="22" xfId="0" applyNumberFormat="1" applyFont="1" applyFill="1" applyBorder="1" applyAlignment="1" applyProtection="1">
      <alignment vertical="center"/>
      <protection/>
    </xf>
    <xf numFmtId="0" fontId="3" fillId="22" borderId="10" xfId="0" applyFont="1" applyFill="1" applyBorder="1" applyAlignment="1" applyProtection="1">
      <alignment horizontal="center" vertical="center"/>
      <protection/>
    </xf>
    <xf numFmtId="0" fontId="3" fillId="22" borderId="11" xfId="0" applyFont="1" applyFill="1" applyBorder="1" applyAlignment="1" applyProtection="1">
      <alignment horizontal="center" vertical="center"/>
      <protection/>
    </xf>
    <xf numFmtId="0" fontId="3" fillId="22" borderId="12" xfId="0" applyFont="1" applyFill="1" applyBorder="1" applyAlignment="1" applyProtection="1">
      <alignment horizontal="center" vertical="center"/>
      <protection/>
    </xf>
    <xf numFmtId="0" fontId="0" fillId="0" borderId="0" xfId="0" applyFill="1" applyBorder="1" applyAlignment="1" applyProtection="1">
      <alignment/>
      <protection/>
    </xf>
    <xf numFmtId="0" fontId="4" fillId="0" borderId="22" xfId="0" applyFont="1" applyBorder="1" applyAlignment="1" applyProtection="1">
      <alignment vertical="center" wrapText="1"/>
      <protection/>
    </xf>
    <xf numFmtId="0" fontId="26" fillId="0" borderId="22" xfId="0" applyFont="1" applyBorder="1" applyAlignment="1" applyProtection="1">
      <alignment vertical="center"/>
      <protection/>
    </xf>
    <xf numFmtId="2" fontId="26" fillId="0" borderId="22" xfId="0" applyNumberFormat="1" applyFont="1" applyBorder="1" applyAlignment="1" applyProtection="1">
      <alignment vertical="center"/>
      <protection/>
    </xf>
    <xf numFmtId="49" fontId="0" fillId="0" borderId="22" xfId="0" applyNumberFormat="1" applyBorder="1" applyAlignment="1" applyProtection="1">
      <alignment horizontal="left" vertical="center"/>
      <protection/>
    </xf>
    <xf numFmtId="7" fontId="5" fillId="35" borderId="32"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0" fontId="6" fillId="4" borderId="11" xfId="0" applyFont="1" applyFill="1" applyBorder="1" applyAlignment="1" applyProtection="1">
      <alignment horizontal="right" vertical="center"/>
      <protection/>
    </xf>
    <xf numFmtId="0" fontId="6" fillId="4" borderId="12" xfId="0" applyFont="1" applyFill="1" applyBorder="1" applyAlignment="1" applyProtection="1">
      <alignment horizontal="right" vertical="center"/>
      <protection/>
    </xf>
    <xf numFmtId="164" fontId="6" fillId="4" borderId="34" xfId="44" applyNumberFormat="1"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horizontal="right" vertical="center"/>
      <protection/>
    </xf>
    <xf numFmtId="164" fontId="6" fillId="0" borderId="0" xfId="44" applyNumberFormat="1" applyFont="1" applyFill="1" applyBorder="1" applyAlignment="1" applyProtection="1">
      <alignment vertical="center"/>
      <protection/>
    </xf>
    <xf numFmtId="0" fontId="0" fillId="22" borderId="11" xfId="0" applyFill="1" applyBorder="1" applyAlignment="1" applyProtection="1">
      <alignment vertical="center"/>
      <protection/>
    </xf>
    <xf numFmtId="0" fontId="0" fillId="22" borderId="12" xfId="0" applyFill="1" applyBorder="1" applyAlignment="1" applyProtection="1">
      <alignment vertical="center"/>
      <protection/>
    </xf>
    <xf numFmtId="2" fontId="0" fillId="0" borderId="22" xfId="0" applyNumberFormat="1" applyBorder="1" applyAlignment="1" applyProtection="1">
      <alignment vertical="center"/>
      <protection/>
    </xf>
    <xf numFmtId="2" fontId="0" fillId="0" borderId="23" xfId="0" applyNumberFormat="1" applyBorder="1" applyAlignment="1" applyProtection="1">
      <alignment vertical="center"/>
      <protection/>
    </xf>
    <xf numFmtId="0" fontId="0" fillId="0" borderId="35" xfId="0" applyBorder="1" applyAlignment="1" applyProtection="1">
      <alignment horizontal="center" vertical="center"/>
      <protection/>
    </xf>
    <xf numFmtId="2" fontId="0" fillId="0" borderId="23" xfId="0" applyNumberFormat="1" applyFill="1" applyBorder="1" applyAlignment="1" applyProtection="1">
      <alignment horizontal="right" vertical="center"/>
      <protection/>
    </xf>
    <xf numFmtId="0" fontId="4" fillId="0" borderId="35" xfId="0" applyFont="1" applyFill="1" applyBorder="1" applyAlignment="1" applyProtection="1">
      <alignment horizontal="center" vertical="center"/>
      <protection/>
    </xf>
    <xf numFmtId="0" fontId="0" fillId="36" borderId="36" xfId="0" applyFill="1" applyBorder="1" applyAlignment="1" applyProtection="1">
      <alignment horizontal="center" vertical="center"/>
      <protection/>
    </xf>
    <xf numFmtId="49" fontId="4" fillId="0" borderId="37" xfId="0" applyNumberFormat="1" applyFont="1" applyBorder="1" applyAlignment="1" applyProtection="1">
      <alignment horizontal="left" vertical="center"/>
      <protection/>
    </xf>
    <xf numFmtId="0" fontId="4" fillId="0" borderId="37" xfId="0" applyFont="1" applyBorder="1" applyAlignment="1" applyProtection="1">
      <alignment vertical="center" wrapText="1"/>
      <protection/>
    </xf>
    <xf numFmtId="0" fontId="0" fillId="0" borderId="37" xfId="0" applyBorder="1" applyAlignment="1" applyProtection="1">
      <alignment horizontal="center" vertical="center"/>
      <protection/>
    </xf>
    <xf numFmtId="9" fontId="26" fillId="0" borderId="38" xfId="59" applyFont="1" applyBorder="1" applyAlignment="1" applyProtection="1">
      <alignment horizontal="center" vertical="center"/>
      <protection/>
    </xf>
    <xf numFmtId="0" fontId="0" fillId="0" borderId="37" xfId="0" applyBorder="1" applyAlignment="1" applyProtection="1">
      <alignment vertical="center"/>
      <protection/>
    </xf>
    <xf numFmtId="2" fontId="0" fillId="0" borderId="37" xfId="0" applyNumberFormat="1" applyBorder="1" applyAlignment="1" applyProtection="1">
      <alignment vertical="center"/>
      <protection/>
    </xf>
    <xf numFmtId="164" fontId="26" fillId="0" borderId="24" xfId="44" applyNumberFormat="1" applyFont="1" applyBorder="1" applyAlignment="1" applyProtection="1">
      <alignment vertical="center"/>
      <protection/>
    </xf>
    <xf numFmtId="9" fontId="26" fillId="0" borderId="22" xfId="59"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5" xfId="0" applyBorder="1" applyAlignment="1" applyProtection="1">
      <alignment horizontal="center" vertical="center"/>
      <protection/>
    </xf>
    <xf numFmtId="164" fontId="0" fillId="0" borderId="24" xfId="44" applyNumberFormat="1" applyFont="1" applyBorder="1" applyAlignment="1" applyProtection="1">
      <alignment vertical="center"/>
      <protection/>
    </xf>
    <xf numFmtId="0" fontId="6" fillId="4" borderId="27" xfId="0" applyFont="1" applyFill="1" applyBorder="1" applyAlignment="1" applyProtection="1">
      <alignment horizontal="right" vertical="center"/>
      <protection/>
    </xf>
    <xf numFmtId="0" fontId="6" fillId="4" borderId="28" xfId="0" applyFont="1" applyFill="1" applyBorder="1" applyAlignment="1" applyProtection="1">
      <alignment horizontal="right" vertical="center"/>
      <protection/>
    </xf>
    <xf numFmtId="0" fontId="6" fillId="4" borderId="29" xfId="0" applyFont="1" applyFill="1" applyBorder="1" applyAlignment="1" applyProtection="1">
      <alignment horizontal="right" vertical="center"/>
      <protection/>
    </xf>
    <xf numFmtId="164" fontId="6" fillId="4" borderId="30" xfId="44" applyNumberFormat="1"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164" fontId="6" fillId="39" borderId="30" xfId="44" applyNumberFormat="1" applyFont="1" applyFill="1" applyBorder="1" applyAlignment="1" applyProtection="1">
      <alignment vertical="center"/>
      <protection/>
    </xf>
    <xf numFmtId="164" fontId="0" fillId="0" borderId="22" xfId="0" applyNumberFormat="1" applyBorder="1" applyAlignment="1" applyProtection="1">
      <alignment horizontal="right" vertical="center"/>
      <protection locked="0"/>
    </xf>
    <xf numFmtId="164" fontId="0" fillId="0" borderId="38" xfId="0" applyNumberFormat="1" applyBorder="1" applyAlignment="1" applyProtection="1">
      <alignment vertical="center"/>
      <protection locked="0"/>
    </xf>
    <xf numFmtId="164" fontId="0" fillId="0" borderId="22" xfId="0" applyNumberFormat="1" applyBorder="1" applyAlignment="1" applyProtection="1">
      <alignment vertical="center"/>
      <protection locked="0"/>
    </xf>
    <xf numFmtId="164" fontId="26" fillId="0" borderId="38" xfId="59" applyNumberFormat="1" applyFont="1" applyBorder="1" applyAlignment="1" applyProtection="1">
      <alignment horizontal="center" vertical="center"/>
      <protection locked="0"/>
    </xf>
    <xf numFmtId="164" fontId="26" fillId="0" borderId="22" xfId="59"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0"/>
  <sheetViews>
    <sheetView tabSelected="1" workbookViewId="0" topLeftCell="A1">
      <selection activeCell="E6" sqref="E6"/>
    </sheetView>
  </sheetViews>
  <sheetFormatPr defaultColWidth="9.140625" defaultRowHeight="15"/>
  <cols>
    <col min="1" max="1" width="13.421875" style="4" customWidth="1"/>
    <col min="2" max="2" width="15.7109375" style="4" customWidth="1"/>
    <col min="3" max="3" width="73.421875" style="4" bestFit="1" customWidth="1"/>
    <col min="4" max="4" width="6.57421875" style="4" bestFit="1" customWidth="1"/>
    <col min="5" max="5" width="21.00390625" style="4" bestFit="1" customWidth="1"/>
    <col min="6" max="8" width="0" style="4" hidden="1" customWidth="1"/>
    <col min="9" max="9" width="11.421875" style="4" bestFit="1" customWidth="1"/>
    <col min="10" max="10" width="16.8515625" style="4" bestFit="1" customWidth="1"/>
    <col min="11" max="16384" width="8.7109375" style="4" customWidth="1"/>
  </cols>
  <sheetData>
    <row r="1" spans="1:10" ht="36.75" customHeight="1" thickBot="1">
      <c r="A1" s="1" t="s">
        <v>103</v>
      </c>
      <c r="B1" s="2"/>
      <c r="C1" s="2"/>
      <c r="D1" s="2"/>
      <c r="E1" s="2"/>
      <c r="F1" s="2"/>
      <c r="G1" s="2"/>
      <c r="H1" s="2"/>
      <c r="I1" s="2"/>
      <c r="J1" s="3"/>
    </row>
    <row r="2" spans="1:10" ht="15" thickBot="1">
      <c r="A2" s="5" t="s">
        <v>5</v>
      </c>
      <c r="B2" s="6"/>
      <c r="C2" s="6"/>
      <c r="D2" s="6"/>
      <c r="E2" s="6"/>
      <c r="F2" s="6"/>
      <c r="G2" s="6"/>
      <c r="H2" s="6"/>
      <c r="I2" s="6"/>
      <c r="J2" s="7"/>
    </row>
    <row r="3" spans="1:10" ht="36.75" customHeight="1">
      <c r="A3" s="8" t="s">
        <v>0</v>
      </c>
      <c r="B3" s="8" t="s">
        <v>1</v>
      </c>
      <c r="C3" s="8" t="s">
        <v>2</v>
      </c>
      <c r="D3" s="8" t="s">
        <v>3</v>
      </c>
      <c r="E3" s="9" t="s">
        <v>114</v>
      </c>
      <c r="F3" s="10"/>
      <c r="G3" s="10"/>
      <c r="H3" s="10"/>
      <c r="I3" s="11" t="s">
        <v>14</v>
      </c>
      <c r="J3" s="12" t="s">
        <v>4</v>
      </c>
    </row>
    <row r="4" spans="1:10" ht="14.25">
      <c r="A4" s="13"/>
      <c r="B4" s="13"/>
      <c r="C4" s="13"/>
      <c r="D4" s="13"/>
      <c r="E4" s="14"/>
      <c r="F4" s="15"/>
      <c r="G4" s="15"/>
      <c r="H4" s="15"/>
      <c r="I4" s="16"/>
      <c r="J4" s="17"/>
    </row>
    <row r="5" spans="1:10" ht="15" thickBot="1">
      <c r="A5" s="18"/>
      <c r="B5" s="18"/>
      <c r="C5" s="18"/>
      <c r="D5" s="18"/>
      <c r="E5" s="19"/>
      <c r="F5" s="15"/>
      <c r="G5" s="15"/>
      <c r="H5" s="20"/>
      <c r="I5" s="21"/>
      <c r="J5" s="22"/>
    </row>
    <row r="6" spans="1:10" ht="14.25">
      <c r="A6" s="23">
        <v>1</v>
      </c>
      <c r="B6" s="24" t="s">
        <v>70</v>
      </c>
      <c r="C6" s="25" t="s">
        <v>71</v>
      </c>
      <c r="D6" s="26" t="s">
        <v>48</v>
      </c>
      <c r="E6" s="108"/>
      <c r="F6" s="27"/>
      <c r="G6" s="27"/>
      <c r="H6" s="27"/>
      <c r="I6" s="28">
        <v>38</v>
      </c>
      <c r="J6" s="29">
        <f aca="true" t="shared" si="0" ref="J6:J16">E6*I6</f>
        <v>0</v>
      </c>
    </row>
    <row r="7" spans="1:10" ht="14.25">
      <c r="A7" s="23">
        <f>A6+1</f>
        <v>2</v>
      </c>
      <c r="B7" s="24" t="s">
        <v>72</v>
      </c>
      <c r="C7" s="25" t="s">
        <v>73</v>
      </c>
      <c r="D7" s="30" t="s">
        <v>8</v>
      </c>
      <c r="E7" s="108"/>
      <c r="F7" s="27"/>
      <c r="G7" s="27"/>
      <c r="H7" s="27"/>
      <c r="I7" s="31">
        <v>112</v>
      </c>
      <c r="J7" s="29">
        <f t="shared" si="0"/>
        <v>0</v>
      </c>
    </row>
    <row r="8" spans="1:10" ht="14.25">
      <c r="A8" s="23">
        <f aca="true" t="shared" si="1" ref="A8:A22">A7+1</f>
        <v>3</v>
      </c>
      <c r="B8" s="24" t="s">
        <v>74</v>
      </c>
      <c r="C8" s="25" t="s">
        <v>75</v>
      </c>
      <c r="D8" s="30" t="s">
        <v>8</v>
      </c>
      <c r="E8" s="108"/>
      <c r="F8" s="27"/>
      <c r="G8" s="27"/>
      <c r="H8" s="27"/>
      <c r="I8" s="31">
        <v>112</v>
      </c>
      <c r="J8" s="29">
        <f t="shared" si="0"/>
        <v>0</v>
      </c>
    </row>
    <row r="9" spans="1:10" ht="14.25">
      <c r="A9" s="23">
        <f t="shared" si="1"/>
        <v>4</v>
      </c>
      <c r="B9" s="24" t="s">
        <v>6</v>
      </c>
      <c r="C9" s="25" t="s">
        <v>7</v>
      </c>
      <c r="D9" s="30" t="s">
        <v>8</v>
      </c>
      <c r="E9" s="108"/>
      <c r="F9" s="27"/>
      <c r="G9" s="27"/>
      <c r="H9" s="27"/>
      <c r="I9" s="31">
        <v>1730</v>
      </c>
      <c r="J9" s="29">
        <f t="shared" si="0"/>
        <v>0</v>
      </c>
    </row>
    <row r="10" spans="1:10" ht="14.25">
      <c r="A10" s="23">
        <f t="shared" si="1"/>
        <v>5</v>
      </c>
      <c r="B10" s="32" t="s">
        <v>76</v>
      </c>
      <c r="C10" s="25" t="s">
        <v>77</v>
      </c>
      <c r="D10" s="26" t="s">
        <v>9</v>
      </c>
      <c r="E10" s="108"/>
      <c r="F10" s="27"/>
      <c r="G10" s="27"/>
      <c r="H10" s="27"/>
      <c r="I10" s="31">
        <v>6.2</v>
      </c>
      <c r="J10" s="29">
        <f t="shared" si="0"/>
        <v>0</v>
      </c>
    </row>
    <row r="11" spans="1:10" ht="14.25">
      <c r="A11" s="23">
        <f t="shared" si="1"/>
        <v>6</v>
      </c>
      <c r="B11" s="24" t="s">
        <v>26</v>
      </c>
      <c r="C11" s="25" t="s">
        <v>27</v>
      </c>
      <c r="D11" s="30" t="s">
        <v>9</v>
      </c>
      <c r="E11" s="108"/>
      <c r="F11" s="27"/>
      <c r="G11" s="27"/>
      <c r="H11" s="27"/>
      <c r="I11" s="31">
        <v>102.9</v>
      </c>
      <c r="J11" s="29">
        <f t="shared" si="0"/>
        <v>0</v>
      </c>
    </row>
    <row r="12" spans="1:10" ht="14.25">
      <c r="A12" s="23">
        <f t="shared" si="1"/>
        <v>7</v>
      </c>
      <c r="B12" s="24" t="s">
        <v>78</v>
      </c>
      <c r="C12" s="33" t="s">
        <v>79</v>
      </c>
      <c r="D12" s="30" t="s">
        <v>10</v>
      </c>
      <c r="E12" s="108"/>
      <c r="F12" s="27"/>
      <c r="G12" s="27"/>
      <c r="H12" s="27"/>
      <c r="I12" s="34">
        <v>3</v>
      </c>
      <c r="J12" s="29">
        <f t="shared" si="0"/>
        <v>0</v>
      </c>
    </row>
    <row r="13" spans="1:10" ht="14.25">
      <c r="A13" s="23">
        <f t="shared" si="1"/>
        <v>8</v>
      </c>
      <c r="B13" s="24" t="s">
        <v>80</v>
      </c>
      <c r="C13" s="33" t="s">
        <v>81</v>
      </c>
      <c r="D13" s="30" t="s">
        <v>10</v>
      </c>
      <c r="E13" s="108"/>
      <c r="F13" s="27"/>
      <c r="G13" s="27"/>
      <c r="H13" s="27"/>
      <c r="I13" s="34">
        <v>1</v>
      </c>
      <c r="J13" s="29">
        <f t="shared" si="0"/>
        <v>0</v>
      </c>
    </row>
    <row r="14" spans="1:10" ht="14.25">
      <c r="A14" s="23">
        <f t="shared" si="1"/>
        <v>9</v>
      </c>
      <c r="B14" s="24" t="s">
        <v>28</v>
      </c>
      <c r="C14" s="35" t="s">
        <v>29</v>
      </c>
      <c r="D14" s="26" t="s">
        <v>10</v>
      </c>
      <c r="E14" s="108"/>
      <c r="F14" s="27"/>
      <c r="G14" s="27"/>
      <c r="H14" s="27"/>
      <c r="I14" s="34">
        <v>4</v>
      </c>
      <c r="J14" s="29">
        <f t="shared" si="0"/>
        <v>0</v>
      </c>
    </row>
    <row r="15" spans="1:10" ht="14.25">
      <c r="A15" s="23">
        <f t="shared" si="1"/>
        <v>10</v>
      </c>
      <c r="B15" s="32" t="s">
        <v>38</v>
      </c>
      <c r="C15" s="33" t="s">
        <v>82</v>
      </c>
      <c r="D15" s="36" t="s">
        <v>13</v>
      </c>
      <c r="E15" s="108"/>
      <c r="F15" s="27"/>
      <c r="G15" s="27"/>
      <c r="H15" s="27"/>
      <c r="I15" s="34">
        <v>250</v>
      </c>
      <c r="J15" s="29">
        <f t="shared" si="0"/>
        <v>0</v>
      </c>
    </row>
    <row r="16" spans="1:10" ht="14.25">
      <c r="A16" s="23">
        <f t="shared" si="1"/>
        <v>11</v>
      </c>
      <c r="B16" s="32" t="s">
        <v>83</v>
      </c>
      <c r="C16" s="33" t="s">
        <v>84</v>
      </c>
      <c r="D16" s="36" t="s">
        <v>13</v>
      </c>
      <c r="E16" s="108"/>
      <c r="F16" s="27"/>
      <c r="G16" s="27"/>
      <c r="H16" s="27"/>
      <c r="I16" s="34">
        <v>427</v>
      </c>
      <c r="J16" s="29">
        <f t="shared" si="0"/>
        <v>0</v>
      </c>
    </row>
    <row r="17" spans="1:10" ht="14.25">
      <c r="A17" s="23">
        <f t="shared" si="1"/>
        <v>12</v>
      </c>
      <c r="B17" s="24" t="s">
        <v>85</v>
      </c>
      <c r="C17" s="37" t="s">
        <v>86</v>
      </c>
      <c r="D17" s="30" t="s">
        <v>13</v>
      </c>
      <c r="E17" s="108"/>
      <c r="F17" s="27"/>
      <c r="G17" s="27"/>
      <c r="H17" s="27"/>
      <c r="I17" s="34">
        <v>31</v>
      </c>
      <c r="J17" s="29">
        <f aca="true" t="shared" si="2" ref="J17:J25">E17*(I17)</f>
        <v>0</v>
      </c>
    </row>
    <row r="18" spans="1:10" ht="14.25">
      <c r="A18" s="23">
        <f t="shared" si="1"/>
        <v>13</v>
      </c>
      <c r="B18" s="24" t="s">
        <v>87</v>
      </c>
      <c r="C18" s="37" t="s">
        <v>88</v>
      </c>
      <c r="D18" s="30" t="s">
        <v>13</v>
      </c>
      <c r="E18" s="108"/>
      <c r="F18" s="27"/>
      <c r="G18" s="27"/>
      <c r="H18" s="27"/>
      <c r="I18" s="34">
        <v>20</v>
      </c>
      <c r="J18" s="29">
        <f t="shared" si="2"/>
        <v>0</v>
      </c>
    </row>
    <row r="19" spans="1:10" ht="14.25">
      <c r="A19" s="23">
        <f t="shared" si="1"/>
        <v>14</v>
      </c>
      <c r="B19" s="32" t="s">
        <v>11</v>
      </c>
      <c r="C19" s="38" t="s">
        <v>24</v>
      </c>
      <c r="D19" s="39" t="s">
        <v>8</v>
      </c>
      <c r="E19" s="108"/>
      <c r="F19" s="27"/>
      <c r="G19" s="27"/>
      <c r="H19" s="27"/>
      <c r="I19" s="34">
        <v>30</v>
      </c>
      <c r="J19" s="29">
        <f t="shared" si="2"/>
        <v>0</v>
      </c>
    </row>
    <row r="20" spans="1:10" ht="14.25">
      <c r="A20" s="23">
        <f t="shared" si="1"/>
        <v>15</v>
      </c>
      <c r="B20" s="32" t="s">
        <v>19</v>
      </c>
      <c r="C20" s="38" t="s">
        <v>23</v>
      </c>
      <c r="D20" s="39" t="s">
        <v>8</v>
      </c>
      <c r="E20" s="108"/>
      <c r="F20" s="27"/>
      <c r="G20" s="27"/>
      <c r="H20" s="27"/>
      <c r="I20" s="34">
        <v>29</v>
      </c>
      <c r="J20" s="29">
        <f t="shared" si="2"/>
        <v>0</v>
      </c>
    </row>
    <row r="21" spans="1:10" ht="14.25">
      <c r="A21" s="23">
        <f t="shared" si="1"/>
        <v>16</v>
      </c>
      <c r="B21" s="24" t="s">
        <v>21</v>
      </c>
      <c r="C21" s="25" t="s">
        <v>22</v>
      </c>
      <c r="D21" s="40" t="s">
        <v>8</v>
      </c>
      <c r="E21" s="108"/>
      <c r="F21" s="27"/>
      <c r="G21" s="27"/>
      <c r="H21" s="27"/>
      <c r="I21" s="34">
        <v>976</v>
      </c>
      <c r="J21" s="29">
        <f t="shared" si="2"/>
        <v>0</v>
      </c>
    </row>
    <row r="22" spans="1:10" ht="14.25">
      <c r="A22" s="23">
        <f t="shared" si="1"/>
        <v>17</v>
      </c>
      <c r="B22" s="24" t="s">
        <v>36</v>
      </c>
      <c r="C22" s="25" t="s">
        <v>37</v>
      </c>
      <c r="D22" s="40" t="s">
        <v>8</v>
      </c>
      <c r="E22" s="108"/>
      <c r="F22" s="27"/>
      <c r="G22" s="27"/>
      <c r="H22" s="27"/>
      <c r="I22" s="34">
        <v>594</v>
      </c>
      <c r="J22" s="29">
        <f t="shared" si="2"/>
        <v>0</v>
      </c>
    </row>
    <row r="23" spans="1:10" ht="14.25">
      <c r="A23" s="23">
        <f>A22+1</f>
        <v>18</v>
      </c>
      <c r="B23" s="24" t="s">
        <v>30</v>
      </c>
      <c r="C23" s="25" t="s">
        <v>31</v>
      </c>
      <c r="D23" s="40" t="s">
        <v>13</v>
      </c>
      <c r="E23" s="108"/>
      <c r="F23" s="27"/>
      <c r="G23" s="27"/>
      <c r="H23" s="27"/>
      <c r="I23" s="34">
        <v>16</v>
      </c>
      <c r="J23" s="29">
        <f t="shared" si="2"/>
        <v>0</v>
      </c>
    </row>
    <row r="24" spans="1:10" ht="14.25">
      <c r="A24" s="23">
        <f>A23+1</f>
        <v>19</v>
      </c>
      <c r="B24" s="32" t="s">
        <v>89</v>
      </c>
      <c r="C24" s="35" t="s">
        <v>20</v>
      </c>
      <c r="D24" s="41" t="s">
        <v>34</v>
      </c>
      <c r="E24" s="108"/>
      <c r="F24" s="27"/>
      <c r="G24" s="27"/>
      <c r="H24" s="27"/>
      <c r="I24" s="42">
        <v>0.03</v>
      </c>
      <c r="J24" s="29">
        <f t="shared" si="2"/>
        <v>0</v>
      </c>
    </row>
    <row r="25" spans="1:10" ht="14.25">
      <c r="A25" s="23">
        <f>A24+1</f>
        <v>20</v>
      </c>
      <c r="B25" s="24" t="s">
        <v>90</v>
      </c>
      <c r="C25" s="25" t="s">
        <v>91</v>
      </c>
      <c r="D25" s="43" t="s">
        <v>10</v>
      </c>
      <c r="E25" s="108"/>
      <c r="F25" s="27"/>
      <c r="G25" s="27"/>
      <c r="H25" s="27"/>
      <c r="I25" s="34">
        <v>1</v>
      </c>
      <c r="J25" s="29">
        <f t="shared" si="2"/>
        <v>0</v>
      </c>
    </row>
    <row r="26" spans="1:10" ht="15.75" thickBot="1">
      <c r="A26" s="44" t="s">
        <v>52</v>
      </c>
      <c r="B26" s="45"/>
      <c r="C26" s="45"/>
      <c r="D26" s="45"/>
      <c r="E26" s="45"/>
      <c r="F26" s="45"/>
      <c r="G26" s="45"/>
      <c r="H26" s="45"/>
      <c r="I26" s="46"/>
      <c r="J26" s="47">
        <f>SUM(J6:J25)</f>
        <v>0</v>
      </c>
    </row>
    <row r="27" spans="1:10" ht="15.75" customHeight="1" thickBot="1">
      <c r="A27" s="48"/>
      <c r="B27" s="49"/>
      <c r="C27" s="49"/>
      <c r="D27" s="49"/>
      <c r="E27" s="50"/>
      <c r="F27" s="50"/>
      <c r="G27" s="50"/>
      <c r="H27" s="50"/>
      <c r="I27" s="50"/>
      <c r="J27" s="51"/>
    </row>
    <row r="28" spans="1:10" ht="15" thickBot="1">
      <c r="A28" s="5" t="s">
        <v>25</v>
      </c>
      <c r="B28" s="52"/>
      <c r="C28" s="52"/>
      <c r="D28" s="52"/>
      <c r="E28" s="52"/>
      <c r="F28" s="52"/>
      <c r="G28" s="52"/>
      <c r="H28" s="52"/>
      <c r="I28" s="52"/>
      <c r="J28" s="53"/>
    </row>
    <row r="29" spans="1:10" ht="14.25">
      <c r="A29" s="13" t="s">
        <v>0</v>
      </c>
      <c r="B29" s="13" t="s">
        <v>1</v>
      </c>
      <c r="C29" s="13" t="s">
        <v>2</v>
      </c>
      <c r="D29" s="13" t="s">
        <v>3</v>
      </c>
      <c r="E29" s="9" t="s">
        <v>114</v>
      </c>
      <c r="F29" s="54" t="s">
        <v>14</v>
      </c>
      <c r="G29" s="15"/>
      <c r="H29" s="15"/>
      <c r="I29" s="17" t="s">
        <v>14</v>
      </c>
      <c r="J29" s="17" t="s">
        <v>4</v>
      </c>
    </row>
    <row r="30" spans="1:10" ht="14.25">
      <c r="A30" s="13"/>
      <c r="B30" s="13"/>
      <c r="C30" s="13"/>
      <c r="D30" s="13"/>
      <c r="E30" s="14"/>
      <c r="F30" s="54"/>
      <c r="G30" s="15"/>
      <c r="H30" s="15"/>
      <c r="I30" s="17"/>
      <c r="J30" s="17"/>
    </row>
    <row r="31" spans="1:10" ht="15" thickBot="1">
      <c r="A31" s="18"/>
      <c r="B31" s="18"/>
      <c r="C31" s="18"/>
      <c r="D31" s="18"/>
      <c r="E31" s="19"/>
      <c r="F31" s="55"/>
      <c r="G31" s="15"/>
      <c r="H31" s="15"/>
      <c r="I31" s="22"/>
      <c r="J31" s="22"/>
    </row>
    <row r="32" spans="1:10" ht="14.25">
      <c r="A32" s="56">
        <f>A25+1</f>
        <v>21</v>
      </c>
      <c r="B32" s="32" t="s">
        <v>15</v>
      </c>
      <c r="C32" s="35" t="s">
        <v>35</v>
      </c>
      <c r="D32" s="41" t="s">
        <v>10</v>
      </c>
      <c r="E32" s="109"/>
      <c r="F32" s="27"/>
      <c r="G32" s="27"/>
      <c r="H32" s="27"/>
      <c r="I32" s="34">
        <v>6</v>
      </c>
      <c r="J32" s="29">
        <f>E32*(I32)</f>
        <v>0</v>
      </c>
    </row>
    <row r="33" spans="1:10" ht="14.25">
      <c r="A33" s="56">
        <f>A32+1</f>
        <v>22</v>
      </c>
      <c r="B33" s="32" t="s">
        <v>32</v>
      </c>
      <c r="C33" s="35" t="s">
        <v>33</v>
      </c>
      <c r="D33" s="41" t="s">
        <v>13</v>
      </c>
      <c r="E33" s="110"/>
      <c r="F33" s="27"/>
      <c r="G33" s="27"/>
      <c r="H33" s="27"/>
      <c r="I33" s="34">
        <v>16</v>
      </c>
      <c r="J33" s="29">
        <f>E33*(I33)</f>
        <v>0</v>
      </c>
    </row>
    <row r="34" spans="1:10" ht="14.25">
      <c r="A34" s="56">
        <f>A33+1</f>
        <v>23</v>
      </c>
      <c r="B34" s="32" t="s">
        <v>92</v>
      </c>
      <c r="C34" s="35" t="s">
        <v>16</v>
      </c>
      <c r="D34" s="41" t="s">
        <v>34</v>
      </c>
      <c r="E34" s="110"/>
      <c r="F34" s="27"/>
      <c r="G34" s="27"/>
      <c r="H34" s="27"/>
      <c r="I34" s="42">
        <v>0.03</v>
      </c>
      <c r="J34" s="29">
        <f>E34*(I34)</f>
        <v>0</v>
      </c>
    </row>
    <row r="35" spans="1:10" ht="15.75" thickBot="1">
      <c r="A35" s="57" t="s">
        <v>100</v>
      </c>
      <c r="B35" s="58"/>
      <c r="C35" s="58"/>
      <c r="D35" s="58"/>
      <c r="E35" s="58"/>
      <c r="F35" s="58"/>
      <c r="G35" s="58"/>
      <c r="H35" s="58"/>
      <c r="I35" s="59"/>
      <c r="J35" s="60">
        <f>SUM(J32:J34)</f>
        <v>0</v>
      </c>
    </row>
    <row r="36" spans="1:10" ht="15.75" customHeight="1" thickBot="1">
      <c r="A36" s="61" t="s">
        <v>104</v>
      </c>
      <c r="B36" s="62"/>
      <c r="C36" s="62"/>
      <c r="D36" s="62"/>
      <c r="E36" s="62"/>
      <c r="F36" s="62"/>
      <c r="G36" s="62"/>
      <c r="H36" s="62"/>
      <c r="I36" s="63"/>
      <c r="J36" s="64">
        <f>J26+J35</f>
        <v>0</v>
      </c>
    </row>
    <row r="37" spans="1:10" ht="15.75" thickBot="1">
      <c r="A37" s="48"/>
      <c r="B37" s="49"/>
      <c r="C37" s="49"/>
      <c r="D37" s="49"/>
      <c r="E37" s="50"/>
      <c r="F37" s="50"/>
      <c r="G37" s="50"/>
      <c r="H37" s="50"/>
      <c r="I37" s="50"/>
      <c r="J37" s="51"/>
    </row>
    <row r="38" spans="1:10" s="68" customFormat="1" ht="15" thickBot="1">
      <c r="A38" s="65" t="s">
        <v>101</v>
      </c>
      <c r="B38" s="66"/>
      <c r="C38" s="66"/>
      <c r="D38" s="66"/>
      <c r="E38" s="66"/>
      <c r="F38" s="66"/>
      <c r="G38" s="66"/>
      <c r="H38" s="66"/>
      <c r="I38" s="66"/>
      <c r="J38" s="67"/>
    </row>
    <row r="39" spans="1:10" ht="14.25">
      <c r="A39" s="13" t="s">
        <v>0</v>
      </c>
      <c r="B39" s="13" t="s">
        <v>1</v>
      </c>
      <c r="C39" s="13" t="s">
        <v>2</v>
      </c>
      <c r="D39" s="13" t="s">
        <v>3</v>
      </c>
      <c r="E39" s="9" t="s">
        <v>114</v>
      </c>
      <c r="F39" s="54" t="s">
        <v>14</v>
      </c>
      <c r="G39" s="15"/>
      <c r="H39" s="15"/>
      <c r="I39" s="17" t="s">
        <v>14</v>
      </c>
      <c r="J39" s="17" t="s">
        <v>4</v>
      </c>
    </row>
    <row r="40" spans="1:10" ht="14.25">
      <c r="A40" s="13"/>
      <c r="B40" s="13"/>
      <c r="C40" s="13"/>
      <c r="D40" s="13"/>
      <c r="E40" s="14"/>
      <c r="F40" s="54"/>
      <c r="G40" s="15"/>
      <c r="H40" s="15"/>
      <c r="I40" s="17"/>
      <c r="J40" s="17"/>
    </row>
    <row r="41" spans="1:10" ht="15" thickBot="1">
      <c r="A41" s="18"/>
      <c r="B41" s="18"/>
      <c r="C41" s="18"/>
      <c r="D41" s="18"/>
      <c r="E41" s="19"/>
      <c r="F41" s="55"/>
      <c r="G41" s="15"/>
      <c r="H41" s="15"/>
      <c r="I41" s="22"/>
      <c r="J41" s="22"/>
    </row>
    <row r="42" spans="1:10" ht="14.25">
      <c r="A42" s="23">
        <v>24</v>
      </c>
      <c r="B42" s="32" t="s">
        <v>17</v>
      </c>
      <c r="C42" s="69" t="s">
        <v>111</v>
      </c>
      <c r="D42" s="26" t="s">
        <v>12</v>
      </c>
      <c r="E42" s="111"/>
      <c r="F42" s="70"/>
      <c r="G42" s="70"/>
      <c r="H42" s="70"/>
      <c r="I42" s="71">
        <v>1</v>
      </c>
      <c r="J42" s="29">
        <f>E42*(I42)</f>
        <v>0</v>
      </c>
    </row>
    <row r="43" spans="1:10" ht="14.25">
      <c r="A43" s="23">
        <f>A42+1</f>
        <v>25</v>
      </c>
      <c r="B43" s="32" t="s">
        <v>18</v>
      </c>
      <c r="C43" s="25" t="s">
        <v>112</v>
      </c>
      <c r="D43" s="26" t="s">
        <v>12</v>
      </c>
      <c r="E43" s="112"/>
      <c r="F43" s="70"/>
      <c r="G43" s="70"/>
      <c r="H43" s="70"/>
      <c r="I43" s="71">
        <v>1</v>
      </c>
      <c r="J43" s="29">
        <f>E43*(I43)</f>
        <v>0</v>
      </c>
    </row>
    <row r="44" spans="1:10" ht="14.25">
      <c r="A44" s="23">
        <v>26</v>
      </c>
      <c r="B44" s="72"/>
      <c r="C44" s="25" t="s">
        <v>113</v>
      </c>
      <c r="D44" s="26" t="s">
        <v>12</v>
      </c>
      <c r="E44" s="112"/>
      <c r="F44" s="70"/>
      <c r="G44" s="70"/>
      <c r="H44" s="70"/>
      <c r="I44" s="71">
        <v>1</v>
      </c>
      <c r="J44" s="29">
        <f>E44*(I44)</f>
        <v>0</v>
      </c>
    </row>
    <row r="45" spans="1:10" ht="15.75" thickBot="1">
      <c r="A45" s="57" t="s">
        <v>102</v>
      </c>
      <c r="B45" s="58"/>
      <c r="C45" s="58"/>
      <c r="D45" s="58"/>
      <c r="E45" s="58"/>
      <c r="F45" s="58"/>
      <c r="G45" s="58"/>
      <c r="H45" s="58"/>
      <c r="I45" s="59"/>
      <c r="J45" s="73">
        <f>SUM(J42:J44)</f>
        <v>0</v>
      </c>
    </row>
    <row r="46" spans="1:10" ht="15.75" thickBot="1">
      <c r="A46" s="74" t="s">
        <v>110</v>
      </c>
      <c r="B46" s="75"/>
      <c r="C46" s="75"/>
      <c r="D46" s="75"/>
      <c r="E46" s="75"/>
      <c r="F46" s="75"/>
      <c r="G46" s="75"/>
      <c r="H46" s="75"/>
      <c r="I46" s="76"/>
      <c r="J46" s="77">
        <f>SUM(J36+J45)</f>
        <v>0</v>
      </c>
    </row>
    <row r="47" spans="2:10" s="78" customFormat="1" ht="15.75" thickBot="1">
      <c r="B47" s="79"/>
      <c r="C47" s="79"/>
      <c r="D47" s="79"/>
      <c r="E47" s="79"/>
      <c r="F47" s="79"/>
      <c r="G47" s="79"/>
      <c r="H47" s="79"/>
      <c r="I47" s="79"/>
      <c r="J47" s="80"/>
    </row>
    <row r="48" spans="1:10" ht="31.5" customHeight="1" thickBot="1">
      <c r="A48" s="1" t="s">
        <v>53</v>
      </c>
      <c r="B48" s="2"/>
      <c r="C48" s="2"/>
      <c r="D48" s="2"/>
      <c r="E48" s="2"/>
      <c r="F48" s="2"/>
      <c r="G48" s="2"/>
      <c r="H48" s="2"/>
      <c r="I48" s="2"/>
      <c r="J48" s="3"/>
    </row>
    <row r="49" spans="1:10" ht="15" thickBot="1">
      <c r="A49" s="65" t="s">
        <v>40</v>
      </c>
      <c r="B49" s="81"/>
      <c r="C49" s="81"/>
      <c r="D49" s="81"/>
      <c r="E49" s="81"/>
      <c r="F49" s="81"/>
      <c r="G49" s="81"/>
      <c r="H49" s="81"/>
      <c r="I49" s="81"/>
      <c r="J49" s="82"/>
    </row>
    <row r="50" spans="1:10" ht="14.25">
      <c r="A50" s="8" t="s">
        <v>0</v>
      </c>
      <c r="B50" s="8" t="s">
        <v>39</v>
      </c>
      <c r="C50" s="8" t="s">
        <v>2</v>
      </c>
      <c r="D50" s="8" t="s">
        <v>3</v>
      </c>
      <c r="E50" s="9" t="s">
        <v>114</v>
      </c>
      <c r="F50" s="15"/>
      <c r="G50" s="15"/>
      <c r="H50" s="15"/>
      <c r="I50" s="11" t="s">
        <v>14</v>
      </c>
      <c r="J50" s="12" t="s">
        <v>4</v>
      </c>
    </row>
    <row r="51" spans="1:10" ht="14.25">
      <c r="A51" s="13"/>
      <c r="B51" s="13"/>
      <c r="C51" s="13"/>
      <c r="D51" s="13"/>
      <c r="E51" s="14"/>
      <c r="F51" s="15"/>
      <c r="G51" s="15"/>
      <c r="H51" s="15"/>
      <c r="I51" s="16"/>
      <c r="J51" s="17"/>
    </row>
    <row r="52" spans="1:10" ht="15" thickBot="1">
      <c r="A52" s="18"/>
      <c r="B52" s="18"/>
      <c r="C52" s="18"/>
      <c r="D52" s="18"/>
      <c r="E52" s="19"/>
      <c r="F52" s="15"/>
      <c r="G52" s="15"/>
      <c r="H52" s="20"/>
      <c r="I52" s="21"/>
      <c r="J52" s="22"/>
    </row>
    <row r="53" spans="1:10" ht="37.5">
      <c r="A53" s="23">
        <v>1</v>
      </c>
      <c r="B53" s="24"/>
      <c r="C53" s="25" t="s">
        <v>54</v>
      </c>
      <c r="D53" s="26" t="s">
        <v>12</v>
      </c>
      <c r="E53" s="108"/>
      <c r="F53" s="27"/>
      <c r="G53" s="27"/>
      <c r="H53" s="27"/>
      <c r="I53" s="83">
        <v>1</v>
      </c>
      <c r="J53" s="29">
        <f aca="true" t="shared" si="3" ref="J53:J59">E53*(I53)</f>
        <v>0</v>
      </c>
    </row>
    <row r="54" spans="1:10" ht="24.75">
      <c r="A54" s="23">
        <f aca="true" t="shared" si="4" ref="A54:A80">A53+1</f>
        <v>2</v>
      </c>
      <c r="B54" s="24"/>
      <c r="C54" s="25" t="s">
        <v>55</v>
      </c>
      <c r="D54" s="30" t="s">
        <v>13</v>
      </c>
      <c r="E54" s="108"/>
      <c r="F54" s="27"/>
      <c r="G54" s="27"/>
      <c r="H54" s="27"/>
      <c r="I54" s="84">
        <v>640</v>
      </c>
      <c r="J54" s="29">
        <f t="shared" si="3"/>
        <v>0</v>
      </c>
    </row>
    <row r="55" spans="1:10" ht="24.75">
      <c r="A55" s="23">
        <f t="shared" si="4"/>
        <v>3</v>
      </c>
      <c r="B55" s="24"/>
      <c r="C55" s="25" t="s">
        <v>56</v>
      </c>
      <c r="D55" s="85" t="s">
        <v>13</v>
      </c>
      <c r="E55" s="108"/>
      <c r="F55" s="27"/>
      <c r="G55" s="27"/>
      <c r="H55" s="27"/>
      <c r="I55" s="84">
        <v>640</v>
      </c>
      <c r="J55" s="29">
        <f t="shared" si="3"/>
        <v>0</v>
      </c>
    </row>
    <row r="56" spans="1:10" ht="24.75">
      <c r="A56" s="23">
        <f t="shared" si="4"/>
        <v>4</v>
      </c>
      <c r="B56" s="24"/>
      <c r="C56" s="25" t="s">
        <v>57</v>
      </c>
      <c r="D56" s="30" t="s">
        <v>13</v>
      </c>
      <c r="E56" s="108"/>
      <c r="F56" s="27"/>
      <c r="G56" s="27"/>
      <c r="H56" s="27"/>
      <c r="I56" s="84">
        <v>9</v>
      </c>
      <c r="J56" s="29">
        <f t="shared" si="3"/>
        <v>0</v>
      </c>
    </row>
    <row r="57" spans="1:10" ht="24.75">
      <c r="A57" s="23">
        <f t="shared" si="4"/>
        <v>5</v>
      </c>
      <c r="B57" s="24"/>
      <c r="C57" s="25" t="s">
        <v>58</v>
      </c>
      <c r="D57" s="30" t="s">
        <v>13</v>
      </c>
      <c r="E57" s="108"/>
      <c r="F57" s="27"/>
      <c r="G57" s="27"/>
      <c r="H57" s="27"/>
      <c r="I57" s="84">
        <v>9</v>
      </c>
      <c r="J57" s="29">
        <f t="shared" si="3"/>
        <v>0</v>
      </c>
    </row>
    <row r="58" spans="1:10" ht="24.75">
      <c r="A58" s="23">
        <f t="shared" si="4"/>
        <v>6</v>
      </c>
      <c r="B58" s="24"/>
      <c r="C58" s="25" t="s">
        <v>59</v>
      </c>
      <c r="D58" s="30" t="s">
        <v>10</v>
      </c>
      <c r="E58" s="108"/>
      <c r="F58" s="27"/>
      <c r="G58" s="27"/>
      <c r="H58" s="27"/>
      <c r="I58" s="84">
        <v>1</v>
      </c>
      <c r="J58" s="29">
        <f t="shared" si="3"/>
        <v>0</v>
      </c>
    </row>
    <row r="59" spans="1:10" ht="32.25" customHeight="1">
      <c r="A59" s="23">
        <f t="shared" si="4"/>
        <v>7</v>
      </c>
      <c r="B59" s="24"/>
      <c r="C59" s="25" t="s">
        <v>60</v>
      </c>
      <c r="D59" s="30" t="s">
        <v>10</v>
      </c>
      <c r="E59" s="108"/>
      <c r="F59" s="27"/>
      <c r="G59" s="27"/>
      <c r="H59" s="27"/>
      <c r="I59" s="84">
        <v>1</v>
      </c>
      <c r="J59" s="29">
        <f t="shared" si="3"/>
        <v>0</v>
      </c>
    </row>
    <row r="60" spans="1:10" ht="49.5">
      <c r="A60" s="23">
        <f t="shared" si="4"/>
        <v>8</v>
      </c>
      <c r="B60" s="24"/>
      <c r="C60" s="33" t="s">
        <v>61</v>
      </c>
      <c r="D60" s="30" t="s">
        <v>10</v>
      </c>
      <c r="E60" s="108"/>
      <c r="F60" s="27"/>
      <c r="G60" s="27"/>
      <c r="H60" s="27"/>
      <c r="I60" s="86">
        <v>2</v>
      </c>
      <c r="J60" s="29">
        <f aca="true" t="shared" si="5" ref="J60:J69">E60*I60</f>
        <v>0</v>
      </c>
    </row>
    <row r="61" spans="1:10" ht="24.75">
      <c r="A61" s="23">
        <f t="shared" si="4"/>
        <v>9</v>
      </c>
      <c r="B61" s="24"/>
      <c r="C61" s="35" t="s">
        <v>41</v>
      </c>
      <c r="D61" s="30" t="s">
        <v>10</v>
      </c>
      <c r="E61" s="108"/>
      <c r="F61" s="27"/>
      <c r="G61" s="27"/>
      <c r="H61" s="27"/>
      <c r="I61" s="83">
        <v>1</v>
      </c>
      <c r="J61" s="29">
        <f t="shared" si="5"/>
        <v>0</v>
      </c>
    </row>
    <row r="62" spans="1:10" ht="14.25">
      <c r="A62" s="23">
        <f t="shared" si="4"/>
        <v>10</v>
      </c>
      <c r="B62" s="24"/>
      <c r="C62" s="37" t="s">
        <v>42</v>
      </c>
      <c r="D62" s="30" t="s">
        <v>10</v>
      </c>
      <c r="E62" s="108"/>
      <c r="F62" s="27"/>
      <c r="G62" s="27"/>
      <c r="H62" s="27"/>
      <c r="I62" s="83">
        <v>1</v>
      </c>
      <c r="J62" s="29">
        <f t="shared" si="5"/>
        <v>0</v>
      </c>
    </row>
    <row r="63" spans="1:10" ht="24.75">
      <c r="A63" s="23">
        <f t="shared" si="4"/>
        <v>11</v>
      </c>
      <c r="B63" s="24"/>
      <c r="C63" s="37" t="s">
        <v>43</v>
      </c>
      <c r="D63" s="30" t="s">
        <v>10</v>
      </c>
      <c r="E63" s="108"/>
      <c r="F63" s="27"/>
      <c r="G63" s="27"/>
      <c r="H63" s="27"/>
      <c r="I63" s="83">
        <v>6</v>
      </c>
      <c r="J63" s="29">
        <f t="shared" si="5"/>
        <v>0</v>
      </c>
    </row>
    <row r="64" spans="1:10" ht="24.75">
      <c r="A64" s="23">
        <f t="shared" si="4"/>
        <v>12</v>
      </c>
      <c r="B64" s="24"/>
      <c r="C64" s="33" t="s">
        <v>62</v>
      </c>
      <c r="D64" s="30" t="s">
        <v>10</v>
      </c>
      <c r="E64" s="108"/>
      <c r="F64" s="27"/>
      <c r="G64" s="27"/>
      <c r="H64" s="27"/>
      <c r="I64" s="86">
        <v>10</v>
      </c>
      <c r="J64" s="29">
        <f t="shared" si="5"/>
        <v>0</v>
      </c>
    </row>
    <row r="65" spans="1:10" ht="24.75">
      <c r="A65" s="23">
        <f t="shared" si="4"/>
        <v>13</v>
      </c>
      <c r="B65" s="24"/>
      <c r="C65" s="33" t="s">
        <v>44</v>
      </c>
      <c r="D65" s="30" t="s">
        <v>10</v>
      </c>
      <c r="E65" s="108"/>
      <c r="F65" s="27"/>
      <c r="G65" s="27"/>
      <c r="H65" s="27"/>
      <c r="I65" s="86">
        <v>1</v>
      </c>
      <c r="J65" s="29">
        <f t="shared" si="5"/>
        <v>0</v>
      </c>
    </row>
    <row r="66" spans="1:10" ht="24.75">
      <c r="A66" s="23">
        <f t="shared" si="4"/>
        <v>14</v>
      </c>
      <c r="B66" s="24"/>
      <c r="C66" s="33" t="s">
        <v>45</v>
      </c>
      <c r="D66" s="30" t="s">
        <v>10</v>
      </c>
      <c r="E66" s="108"/>
      <c r="F66" s="27"/>
      <c r="G66" s="27"/>
      <c r="H66" s="27"/>
      <c r="I66" s="86">
        <v>2</v>
      </c>
      <c r="J66" s="29">
        <f t="shared" si="5"/>
        <v>0</v>
      </c>
    </row>
    <row r="67" spans="1:10" ht="24.75">
      <c r="A67" s="23">
        <f t="shared" si="4"/>
        <v>15</v>
      </c>
      <c r="B67" s="24"/>
      <c r="C67" s="37" t="s">
        <v>63</v>
      </c>
      <c r="D67" s="30" t="s">
        <v>13</v>
      </c>
      <c r="E67" s="108"/>
      <c r="F67" s="27"/>
      <c r="G67" s="27"/>
      <c r="H67" s="27"/>
      <c r="I67" s="83">
        <v>649</v>
      </c>
      <c r="J67" s="29">
        <f t="shared" si="5"/>
        <v>0</v>
      </c>
    </row>
    <row r="68" spans="1:10" ht="24.75">
      <c r="A68" s="23">
        <f t="shared" si="4"/>
        <v>16</v>
      </c>
      <c r="B68" s="24"/>
      <c r="C68" s="37" t="s">
        <v>46</v>
      </c>
      <c r="D68" s="30" t="s">
        <v>13</v>
      </c>
      <c r="E68" s="108"/>
      <c r="F68" s="27"/>
      <c r="G68" s="27"/>
      <c r="H68" s="27"/>
      <c r="I68" s="83">
        <v>100</v>
      </c>
      <c r="J68" s="29">
        <f t="shared" si="5"/>
        <v>0</v>
      </c>
    </row>
    <row r="69" spans="1:10" ht="14.25">
      <c r="A69" s="23">
        <f t="shared" si="4"/>
        <v>17</v>
      </c>
      <c r="B69" s="24"/>
      <c r="C69" s="37" t="s">
        <v>93</v>
      </c>
      <c r="D69" s="30" t="s">
        <v>47</v>
      </c>
      <c r="E69" s="108"/>
      <c r="F69" s="27"/>
      <c r="G69" s="27"/>
      <c r="H69" s="27"/>
      <c r="I69" s="83">
        <v>100</v>
      </c>
      <c r="J69" s="29">
        <f t="shared" si="5"/>
        <v>0</v>
      </c>
    </row>
    <row r="70" spans="1:10" ht="24.75">
      <c r="A70" s="23">
        <f t="shared" si="4"/>
        <v>18</v>
      </c>
      <c r="B70" s="32"/>
      <c r="C70" s="37" t="s">
        <v>94</v>
      </c>
      <c r="D70" s="30" t="s">
        <v>48</v>
      </c>
      <c r="E70" s="108"/>
      <c r="F70" s="27"/>
      <c r="G70" s="27"/>
      <c r="H70" s="27"/>
      <c r="I70" s="83">
        <v>60</v>
      </c>
      <c r="J70" s="29">
        <f aca="true" t="shared" si="6" ref="J70:J80">E70*(I70)</f>
        <v>0</v>
      </c>
    </row>
    <row r="71" spans="1:10" ht="24.75">
      <c r="A71" s="23">
        <f t="shared" si="4"/>
        <v>19</v>
      </c>
      <c r="B71" s="32"/>
      <c r="C71" s="37" t="s">
        <v>95</v>
      </c>
      <c r="D71" s="30" t="s">
        <v>48</v>
      </c>
      <c r="E71" s="108"/>
      <c r="F71" s="27"/>
      <c r="G71" s="27"/>
      <c r="H71" s="27"/>
      <c r="I71" s="83">
        <v>70</v>
      </c>
      <c r="J71" s="29">
        <f t="shared" si="6"/>
        <v>0</v>
      </c>
    </row>
    <row r="72" spans="1:10" ht="24.75">
      <c r="A72" s="23">
        <f t="shared" si="4"/>
        <v>20</v>
      </c>
      <c r="B72" s="32"/>
      <c r="C72" s="35" t="s">
        <v>64</v>
      </c>
      <c r="D72" s="85" t="s">
        <v>8</v>
      </c>
      <c r="E72" s="108"/>
      <c r="F72" s="27"/>
      <c r="G72" s="27"/>
      <c r="H72" s="27"/>
      <c r="I72" s="83">
        <v>39</v>
      </c>
      <c r="J72" s="29">
        <f t="shared" si="6"/>
        <v>0</v>
      </c>
    </row>
    <row r="73" spans="1:10" ht="24.75">
      <c r="A73" s="23">
        <f t="shared" si="4"/>
        <v>21</v>
      </c>
      <c r="B73" s="32"/>
      <c r="C73" s="35" t="s">
        <v>65</v>
      </c>
      <c r="D73" s="87" t="s">
        <v>8</v>
      </c>
      <c r="E73" s="108"/>
      <c r="F73" s="27"/>
      <c r="G73" s="27"/>
      <c r="H73" s="27"/>
      <c r="I73" s="83">
        <v>47</v>
      </c>
      <c r="J73" s="29">
        <f t="shared" si="6"/>
        <v>0</v>
      </c>
    </row>
    <row r="74" spans="1:10" ht="24.75">
      <c r="A74" s="23">
        <f t="shared" si="4"/>
        <v>22</v>
      </c>
      <c r="B74" s="32"/>
      <c r="C74" s="37" t="s">
        <v>49</v>
      </c>
      <c r="D74" s="39" t="s">
        <v>8</v>
      </c>
      <c r="E74" s="108"/>
      <c r="F74" s="27"/>
      <c r="G74" s="27"/>
      <c r="H74" s="27"/>
      <c r="I74" s="83">
        <v>254</v>
      </c>
      <c r="J74" s="29">
        <f t="shared" si="6"/>
        <v>0</v>
      </c>
    </row>
    <row r="75" spans="1:10" ht="24.75">
      <c r="A75" s="23">
        <f t="shared" si="4"/>
        <v>23</v>
      </c>
      <c r="B75" s="24"/>
      <c r="C75" s="37" t="s">
        <v>50</v>
      </c>
      <c r="D75" s="40" t="s">
        <v>8</v>
      </c>
      <c r="E75" s="108"/>
      <c r="F75" s="27"/>
      <c r="G75" s="27"/>
      <c r="H75" s="27"/>
      <c r="I75" s="83">
        <v>324</v>
      </c>
      <c r="J75" s="29">
        <f t="shared" si="6"/>
        <v>0</v>
      </c>
    </row>
    <row r="76" spans="1:10" ht="24.75">
      <c r="A76" s="23">
        <f t="shared" si="4"/>
        <v>24</v>
      </c>
      <c r="B76" s="24"/>
      <c r="C76" s="37" t="s">
        <v>66</v>
      </c>
      <c r="D76" s="40" t="s">
        <v>8</v>
      </c>
      <c r="E76" s="108"/>
      <c r="F76" s="27"/>
      <c r="G76" s="27"/>
      <c r="H76" s="27"/>
      <c r="I76" s="83">
        <v>385</v>
      </c>
      <c r="J76" s="29">
        <f t="shared" si="6"/>
        <v>0</v>
      </c>
    </row>
    <row r="77" spans="1:10" ht="37.5">
      <c r="A77" s="23">
        <f t="shared" si="4"/>
        <v>25</v>
      </c>
      <c r="B77" s="24"/>
      <c r="C77" s="37" t="s">
        <v>67</v>
      </c>
      <c r="D77" s="40" t="s">
        <v>8</v>
      </c>
      <c r="E77" s="108"/>
      <c r="F77" s="27"/>
      <c r="G77" s="27"/>
      <c r="H77" s="27"/>
      <c r="I77" s="83">
        <v>385</v>
      </c>
      <c r="J77" s="29">
        <f t="shared" si="6"/>
        <v>0</v>
      </c>
    </row>
    <row r="78" spans="1:10" ht="24.75">
      <c r="A78" s="23">
        <f t="shared" si="4"/>
        <v>26</v>
      </c>
      <c r="B78" s="24"/>
      <c r="C78" s="37" t="s">
        <v>51</v>
      </c>
      <c r="D78" s="40" t="s">
        <v>47</v>
      </c>
      <c r="E78" s="108"/>
      <c r="F78" s="27"/>
      <c r="G78" s="27"/>
      <c r="H78" s="27"/>
      <c r="I78" s="83">
        <v>675</v>
      </c>
      <c r="J78" s="29">
        <f t="shared" si="6"/>
        <v>0</v>
      </c>
    </row>
    <row r="79" spans="1:10" ht="14.25">
      <c r="A79" s="23">
        <f t="shared" si="4"/>
        <v>27</v>
      </c>
      <c r="B79" s="24"/>
      <c r="C79" s="37" t="s">
        <v>68</v>
      </c>
      <c r="D79" s="40" t="s">
        <v>12</v>
      </c>
      <c r="E79" s="108"/>
      <c r="F79" s="27"/>
      <c r="G79" s="27"/>
      <c r="H79" s="27"/>
      <c r="I79" s="83">
        <v>1</v>
      </c>
      <c r="J79" s="29">
        <f t="shared" si="6"/>
        <v>0</v>
      </c>
    </row>
    <row r="80" spans="1:10" ht="14.25">
      <c r="A80" s="23">
        <f t="shared" si="4"/>
        <v>28</v>
      </c>
      <c r="B80" s="24"/>
      <c r="C80" s="37" t="s">
        <v>69</v>
      </c>
      <c r="D80" s="40" t="s">
        <v>48</v>
      </c>
      <c r="E80" s="108"/>
      <c r="F80" s="27"/>
      <c r="G80" s="27"/>
      <c r="H80" s="27"/>
      <c r="I80" s="83">
        <v>0.5</v>
      </c>
      <c r="J80" s="29">
        <f t="shared" si="6"/>
        <v>0</v>
      </c>
    </row>
    <row r="81" spans="1:10" ht="15.75" thickBot="1">
      <c r="A81" s="44" t="s">
        <v>105</v>
      </c>
      <c r="B81" s="45"/>
      <c r="C81" s="45"/>
      <c r="D81" s="45"/>
      <c r="E81" s="45"/>
      <c r="F81" s="45"/>
      <c r="G81" s="45"/>
      <c r="H81" s="45"/>
      <c r="I81" s="46"/>
      <c r="J81" s="47">
        <f>SUM(J53:J80)</f>
        <v>0</v>
      </c>
    </row>
    <row r="82" spans="1:10" ht="14.25">
      <c r="A82" s="88">
        <v>29</v>
      </c>
      <c r="B82" s="89"/>
      <c r="C82" s="90" t="s">
        <v>109</v>
      </c>
      <c r="D82" s="91" t="s">
        <v>12</v>
      </c>
      <c r="E82" s="92">
        <v>0.05</v>
      </c>
      <c r="F82" s="93"/>
      <c r="G82" s="93"/>
      <c r="H82" s="93"/>
      <c r="I82" s="94">
        <v>1</v>
      </c>
      <c r="J82" s="95">
        <f>J81*E82</f>
        <v>0</v>
      </c>
    </row>
    <row r="83" spans="1:10" ht="24.75">
      <c r="A83" s="23">
        <v>30</v>
      </c>
      <c r="B83" s="32"/>
      <c r="C83" s="25" t="s">
        <v>96</v>
      </c>
      <c r="D83" s="26" t="s">
        <v>12</v>
      </c>
      <c r="E83" s="96">
        <v>0.03</v>
      </c>
      <c r="F83" s="27"/>
      <c r="G83" s="27"/>
      <c r="H83" s="27"/>
      <c r="I83" s="83">
        <v>1</v>
      </c>
      <c r="J83" s="95">
        <f>J81*E83</f>
        <v>0</v>
      </c>
    </row>
    <row r="84" spans="1:10" ht="24.75">
      <c r="A84" s="23">
        <v>31</v>
      </c>
      <c r="B84" s="72"/>
      <c r="C84" s="25" t="s">
        <v>97</v>
      </c>
      <c r="D84" s="26" t="s">
        <v>12</v>
      </c>
      <c r="E84" s="96">
        <v>0.1</v>
      </c>
      <c r="F84" s="27"/>
      <c r="G84" s="27"/>
      <c r="H84" s="27"/>
      <c r="I84" s="83">
        <v>1</v>
      </c>
      <c r="J84" s="95">
        <f>J81*E84</f>
        <v>0</v>
      </c>
    </row>
    <row r="85" spans="1:10" ht="37.5">
      <c r="A85" s="23">
        <v>32</v>
      </c>
      <c r="B85" s="72"/>
      <c r="C85" s="25" t="s">
        <v>98</v>
      </c>
      <c r="D85" s="97"/>
      <c r="E85" s="98"/>
      <c r="F85" s="98"/>
      <c r="G85" s="98"/>
      <c r="H85" s="98"/>
      <c r="I85" s="99"/>
      <c r="J85" s="100">
        <v>4400</v>
      </c>
    </row>
    <row r="86" spans="1:10" ht="15.75" thickBot="1">
      <c r="A86" s="44" t="s">
        <v>108</v>
      </c>
      <c r="B86" s="45"/>
      <c r="C86" s="45"/>
      <c r="D86" s="45"/>
      <c r="E86" s="45"/>
      <c r="F86" s="45"/>
      <c r="G86" s="45"/>
      <c r="H86" s="45"/>
      <c r="I86" s="46"/>
      <c r="J86" s="47">
        <f>SUM(J82:J85)</f>
        <v>4400</v>
      </c>
    </row>
    <row r="87" spans="1:10" ht="15.75" thickBot="1">
      <c r="A87" s="101" t="s">
        <v>106</v>
      </c>
      <c r="B87" s="102"/>
      <c r="C87" s="102"/>
      <c r="D87" s="102"/>
      <c r="E87" s="102"/>
      <c r="F87" s="102"/>
      <c r="G87" s="102"/>
      <c r="H87" s="102"/>
      <c r="I87" s="103"/>
      <c r="J87" s="104">
        <f>J86+J81</f>
        <v>4400</v>
      </c>
    </row>
    <row r="88" spans="1:10" ht="14.25">
      <c r="A88" s="105" t="s">
        <v>99</v>
      </c>
      <c r="B88" s="105"/>
      <c r="C88" s="105"/>
      <c r="D88" s="105"/>
      <c r="E88" s="105"/>
      <c r="F88" s="105"/>
      <c r="G88" s="105"/>
      <c r="H88" s="105"/>
      <c r="I88" s="105"/>
      <c r="J88" s="105"/>
    </row>
    <row r="89" spans="1:10" ht="14.25">
      <c r="A89" s="106"/>
      <c r="B89" s="106"/>
      <c r="C89" s="106"/>
      <c r="D89" s="106"/>
      <c r="E89" s="106"/>
      <c r="F89" s="106"/>
      <c r="G89" s="106"/>
      <c r="H89" s="106"/>
      <c r="I89" s="106"/>
      <c r="J89" s="106"/>
    </row>
    <row r="90" spans="1:10" ht="15.75" thickBot="1">
      <c r="A90" s="101" t="s">
        <v>107</v>
      </c>
      <c r="B90" s="102"/>
      <c r="C90" s="102"/>
      <c r="D90" s="102"/>
      <c r="E90" s="102"/>
      <c r="F90" s="102"/>
      <c r="G90" s="102"/>
      <c r="H90" s="102"/>
      <c r="I90" s="103"/>
      <c r="J90" s="107">
        <f>J87+J46</f>
        <v>4400</v>
      </c>
    </row>
  </sheetData>
  <sheetProtection password="AA06" sheet="1" selectLockedCells="1"/>
  <mergeCells count="45">
    <mergeCell ref="A90:I90"/>
    <mergeCell ref="A88:J89"/>
    <mergeCell ref="A86:I86"/>
    <mergeCell ref="D29:D31"/>
    <mergeCell ref="A46:I46"/>
    <mergeCell ref="D85:I85"/>
    <mergeCell ref="A49:J49"/>
    <mergeCell ref="A48:J48"/>
    <mergeCell ref="A50:A52"/>
    <mergeCell ref="I50:I52"/>
    <mergeCell ref="A26:I26"/>
    <mergeCell ref="A36:I36"/>
    <mergeCell ref="A35:I35"/>
    <mergeCell ref="A45:I45"/>
    <mergeCell ref="E3:E5"/>
    <mergeCell ref="A28:J28"/>
    <mergeCell ref="J3:J5"/>
    <mergeCell ref="J29:J31"/>
    <mergeCell ref="C29:C31"/>
    <mergeCell ref="A87:I87"/>
    <mergeCell ref="E50:E52"/>
    <mergeCell ref="E29:E31"/>
    <mergeCell ref="J50:J52"/>
    <mergeCell ref="A81:I81"/>
    <mergeCell ref="A1:J1"/>
    <mergeCell ref="A3:A5"/>
    <mergeCell ref="B3:B5"/>
    <mergeCell ref="C3:C5"/>
    <mergeCell ref="D3:D5"/>
    <mergeCell ref="I29:I31"/>
    <mergeCell ref="A2:J2"/>
    <mergeCell ref="A29:A31"/>
    <mergeCell ref="B29:B31"/>
    <mergeCell ref="B50:B52"/>
    <mergeCell ref="C50:C52"/>
    <mergeCell ref="D50:D52"/>
    <mergeCell ref="J39:J41"/>
    <mergeCell ref="A38:J38"/>
    <mergeCell ref="I3:I5"/>
    <mergeCell ref="A39:A41"/>
    <mergeCell ref="B39:B41"/>
    <mergeCell ref="C39:C41"/>
    <mergeCell ref="D39:D41"/>
    <mergeCell ref="E39:E41"/>
    <mergeCell ref="I39:I41"/>
  </mergeCells>
  <printOptions horizontalCentered="1"/>
  <pageMargins left="0.7" right="0.7" top="0.5027083333333333" bottom="0.75" header="0.3" footer="0.3"/>
  <pageSetup fitToHeight="1" fitToWidth="1" horizontalDpi="600" verticalDpi="600" orientation="portrait" scale="39" r:id="rId1"/>
  <headerFooter>
    <oddHeader xml:space="preserve">&amp;C&amp;"-,Bold"City of Miami Project No. B-30972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MPlaz</dc:creator>
  <cp:keywords/>
  <dc:description/>
  <cp:lastModifiedBy>Hansen, Anthony</cp:lastModifiedBy>
  <cp:lastPrinted>2018-04-18T16:38:08Z</cp:lastPrinted>
  <dcterms:created xsi:type="dcterms:W3CDTF">2012-10-19T22:47:26Z</dcterms:created>
  <dcterms:modified xsi:type="dcterms:W3CDTF">2018-05-15T16:31:58Z</dcterms:modified>
  <cp:category/>
  <cp:version/>
  <cp:contentType/>
  <cp:contentStatus/>
</cp:coreProperties>
</file>